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autoCompressPictures="0"/>
  <xr:revisionPtr revIDLastSave="1" documentId="8_{B13EB800-D7EC-454E-B39F-BDFA199A2DAE}" xr6:coauthVersionLast="47" xr6:coauthVersionMax="47" xr10:uidLastSave="{61F5F10D-378D-4EB0-B4B2-0EA33DFCDAEC}"/>
  <bookViews>
    <workbookView xWindow="28680" yWindow="-120" windowWidth="29040" windowHeight="15840" xr2:uid="{00000000-000D-0000-FFFF-FFFF00000000}"/>
  </bookViews>
  <sheets>
    <sheet name="Scope and Objectives" sheetId="2" r:id="rId1"/>
    <sheet name="Milestone Definition and Budget" sheetId="6" r:id="rId2"/>
    <sheet name="WP Scope" sheetId="10" state="hidden" r:id="rId3"/>
  </sheets>
  <definedNames>
    <definedName name="_xlnm.Print_Area" localSheetId="0">'Scope and Objectives'!#REF!</definedName>
    <definedName name="_xlnm.Print_Titles" localSheetId="0">'Scope and Objectives'!$4:$7</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C3" i="6" l="1"/>
  <c r="AD3" i="6" s="1"/>
  <c r="AE3" i="6" s="1"/>
  <c r="AF3" i="6" s="1"/>
  <c r="AG3" i="6" s="1"/>
  <c r="AH3" i="6" s="1"/>
  <c r="AI3" i="6" s="1"/>
  <c r="AJ3" i="6" s="1"/>
  <c r="AK3" i="6" s="1"/>
  <c r="AL3" i="6" s="1"/>
  <c r="AM3" i="6" s="1"/>
  <c r="AB4" i="6"/>
  <c r="AC4" i="6" s="1"/>
  <c r="AD4" i="6" s="1"/>
  <c r="AE4" i="6" s="1"/>
  <c r="AF4" i="6" s="1"/>
  <c r="AG4" i="6" s="1"/>
  <c r="C2" i="10"/>
  <c r="AB5" i="6" l="1"/>
  <c r="AH4" i="6"/>
  <c r="AI4" i="6" s="1"/>
  <c r="AJ4" i="6" s="1"/>
  <c r="AK4" i="6" s="1"/>
  <c r="AL4" i="6" s="1"/>
  <c r="AM4" i="6" s="1"/>
  <c r="AC5" i="6" l="1"/>
  <c r="AD5" i="6" s="1"/>
  <c r="AE5" i="6" s="1"/>
  <c r="AF5" i="6" s="1"/>
  <c r="AG5" i="6" s="1"/>
  <c r="AH5" i="6" s="1"/>
  <c r="AI5" i="6" s="1"/>
  <c r="AJ5" i="6" s="1"/>
  <c r="AK5" i="6" s="1"/>
  <c r="AL5" i="6" s="1"/>
  <c r="AM5" i="6" s="1"/>
  <c r="AB6" i="6"/>
  <c r="AC6" i="6" s="1"/>
  <c r="AD6" i="6" s="1"/>
  <c r="AE6" i="6" s="1"/>
  <c r="AF6" i="6" s="1"/>
  <c r="AG6" i="6" s="1"/>
  <c r="AH6" i="6" s="1"/>
  <c r="AI6" i="6" s="1"/>
  <c r="AJ6" i="6" s="1"/>
  <c r="AK6" i="6" s="1"/>
  <c r="AL6" i="6" s="1"/>
  <c r="AM6" i="6" s="1"/>
  <c r="A70" i="6"/>
  <c r="A86" i="6" s="1"/>
  <c r="A102" i="6" s="1"/>
  <c r="A118" i="6" s="1"/>
  <c r="A134" i="6" s="1"/>
  <c r="A150" i="6" s="1"/>
  <c r="A166" i="6" s="1"/>
  <c r="A182" i="6" s="1"/>
  <c r="A198" i="6" s="1"/>
  <c r="A214" i="6" s="1"/>
  <c r="A230" i="6" s="1"/>
  <c r="A246" i="6" s="1"/>
  <c r="A262" i="6" s="1"/>
  <c r="A278" i="6" s="1"/>
  <c r="A294" i="6" s="1"/>
  <c r="A310" i="6" s="1"/>
  <c r="A326" i="6" s="1"/>
  <c r="A342" i="6" s="1"/>
  <c r="A358" i="6" s="1"/>
  <c r="A370" i="6" s="1"/>
  <c r="A381" i="6" s="1"/>
  <c r="A69" i="6"/>
  <c r="A85" i="6" s="1"/>
  <c r="A101" i="6" s="1"/>
  <c r="A117" i="6" s="1"/>
  <c r="A133" i="6" s="1"/>
  <c r="A149" i="6" s="1"/>
  <c r="A165" i="6" s="1"/>
  <c r="A181" i="6" s="1"/>
  <c r="A197" i="6" s="1"/>
  <c r="A213" i="6" s="1"/>
  <c r="A229" i="6" s="1"/>
  <c r="A245" i="6" s="1"/>
  <c r="A261" i="6" s="1"/>
  <c r="A277" i="6" s="1"/>
  <c r="A293" i="6" s="1"/>
  <c r="A309" i="6" s="1"/>
  <c r="A325" i="6" s="1"/>
  <c r="A341" i="6" s="1"/>
  <c r="A357" i="6" s="1"/>
  <c r="A369" i="6" s="1"/>
  <c r="A380" i="6" s="1"/>
  <c r="A68" i="6"/>
  <c r="A84" i="6" s="1"/>
  <c r="A100" i="6" s="1"/>
  <c r="A116" i="6" s="1"/>
  <c r="A132" i="6" s="1"/>
  <c r="A148" i="6" s="1"/>
  <c r="A164" i="6" s="1"/>
  <c r="A180" i="6" s="1"/>
  <c r="A196" i="6" s="1"/>
  <c r="A212" i="6" s="1"/>
  <c r="A228" i="6" s="1"/>
  <c r="A244" i="6" s="1"/>
  <c r="A260" i="6" s="1"/>
  <c r="A276" i="6" s="1"/>
  <c r="A292" i="6" s="1"/>
  <c r="A308" i="6" s="1"/>
  <c r="A324" i="6" s="1"/>
  <c r="A340" i="6" s="1"/>
  <c r="A356" i="6" s="1"/>
  <c r="A368" i="6" s="1"/>
  <c r="A379" i="6" s="1"/>
  <c r="A67" i="6"/>
  <c r="A83" i="6" s="1"/>
  <c r="A99" i="6" s="1"/>
  <c r="A115" i="6" s="1"/>
  <c r="A131" i="6" s="1"/>
  <c r="A147" i="6" s="1"/>
  <c r="A163" i="6" s="1"/>
  <c r="A179" i="6" s="1"/>
  <c r="A195" i="6" s="1"/>
  <c r="A211" i="6" s="1"/>
  <c r="A227" i="6" s="1"/>
  <c r="A243" i="6" s="1"/>
  <c r="A259" i="6" s="1"/>
  <c r="A275" i="6" s="1"/>
  <c r="A291" i="6" s="1"/>
  <c r="A307" i="6" s="1"/>
  <c r="A323" i="6" s="1"/>
  <c r="A339" i="6" s="1"/>
  <c r="A355" i="6" s="1"/>
  <c r="A367" i="6" s="1"/>
  <c r="A378" i="6" s="1"/>
  <c r="A66" i="6"/>
  <c r="A82" i="6" s="1"/>
  <c r="A98" i="6" s="1"/>
  <c r="A114" i="6" s="1"/>
  <c r="A130" i="6" s="1"/>
  <c r="A146" i="6" s="1"/>
  <c r="A162" i="6" s="1"/>
  <c r="A178" i="6" s="1"/>
  <c r="A194" i="6" s="1"/>
  <c r="A210" i="6" s="1"/>
  <c r="A226" i="6" s="1"/>
  <c r="A242" i="6" s="1"/>
  <c r="A258" i="6" s="1"/>
  <c r="A274" i="6" s="1"/>
  <c r="A290" i="6" s="1"/>
  <c r="A306" i="6" s="1"/>
  <c r="A322" i="6" s="1"/>
  <c r="A338" i="6" s="1"/>
  <c r="A354" i="6" s="1"/>
  <c r="A366" i="6" s="1"/>
  <c r="A377" i="6" s="1"/>
  <c r="A65" i="6"/>
  <c r="A81" i="6" s="1"/>
  <c r="A97" i="6" s="1"/>
  <c r="A113" i="6" s="1"/>
  <c r="A129" i="6" s="1"/>
  <c r="A145" i="6" s="1"/>
  <c r="A161" i="6" s="1"/>
  <c r="A177" i="6" s="1"/>
  <c r="A193" i="6" s="1"/>
  <c r="A209" i="6" s="1"/>
  <c r="A225" i="6" s="1"/>
  <c r="A241" i="6" s="1"/>
  <c r="A257" i="6" s="1"/>
  <c r="A273" i="6" s="1"/>
  <c r="A289" i="6" s="1"/>
  <c r="A305" i="6" s="1"/>
  <c r="A321" i="6" s="1"/>
  <c r="A337" i="6" s="1"/>
  <c r="A353" i="6" s="1"/>
  <c r="A365" i="6" s="1"/>
  <c r="A376" i="6" s="1"/>
  <c r="A64" i="6"/>
  <c r="A80" i="6" s="1"/>
  <c r="A96" i="6" s="1"/>
  <c r="A112" i="6" s="1"/>
  <c r="A128" i="6" s="1"/>
  <c r="A144" i="6" s="1"/>
  <c r="A160" i="6" s="1"/>
  <c r="A176" i="6" s="1"/>
  <c r="A192" i="6" s="1"/>
  <c r="A208" i="6" s="1"/>
  <c r="A224" i="6" s="1"/>
  <c r="A240" i="6" s="1"/>
  <c r="A256" i="6" s="1"/>
  <c r="A272" i="6" s="1"/>
  <c r="A288" i="6" s="1"/>
  <c r="A304" i="6" s="1"/>
  <c r="A320" i="6" s="1"/>
  <c r="A336" i="6" s="1"/>
  <c r="A352" i="6" s="1"/>
  <c r="A364" i="6" s="1"/>
  <c r="A375" i="6" s="1"/>
  <c r="A63" i="6"/>
  <c r="A79" i="6" s="1"/>
  <c r="A95" i="6" s="1"/>
  <c r="A111" i="6" s="1"/>
  <c r="A127" i="6" s="1"/>
  <c r="A143" i="6" s="1"/>
  <c r="A159" i="6" s="1"/>
  <c r="A175" i="6" s="1"/>
  <c r="A191" i="6" s="1"/>
  <c r="A207" i="6" s="1"/>
  <c r="A223" i="6" s="1"/>
  <c r="A239" i="6" s="1"/>
  <c r="A255" i="6" s="1"/>
  <c r="A271" i="6" s="1"/>
  <c r="A287" i="6" s="1"/>
  <c r="A303" i="6" s="1"/>
  <c r="A319" i="6" s="1"/>
  <c r="A335" i="6" s="1"/>
  <c r="A351" i="6" s="1"/>
  <c r="A363" i="6" s="1"/>
  <c r="A374" i="6" s="1"/>
  <c r="N358" i="6"/>
  <c r="N357" i="6"/>
  <c r="N356" i="6"/>
  <c r="N355" i="6"/>
  <c r="N354" i="6"/>
  <c r="N353" i="6"/>
  <c r="N352" i="6"/>
  <c r="N351" i="6"/>
  <c r="N342" i="6"/>
  <c r="N341" i="6"/>
  <c r="N340" i="6"/>
  <c r="N339" i="6"/>
  <c r="N338" i="6"/>
  <c r="N337" i="6"/>
  <c r="N336" i="6"/>
  <c r="N335" i="6"/>
  <c r="N326" i="6"/>
  <c r="N325" i="6"/>
  <c r="N324" i="6"/>
  <c r="N323" i="6"/>
  <c r="N322" i="6"/>
  <c r="N321" i="6"/>
  <c r="N320" i="6"/>
  <c r="N319" i="6"/>
  <c r="N310" i="6"/>
  <c r="N309" i="6"/>
  <c r="N308" i="6"/>
  <c r="N307" i="6"/>
  <c r="N306" i="6"/>
  <c r="N305" i="6"/>
  <c r="N304" i="6"/>
  <c r="N303" i="6"/>
  <c r="N294" i="6"/>
  <c r="N293" i="6"/>
  <c r="N292" i="6"/>
  <c r="N291" i="6"/>
  <c r="N290" i="6"/>
  <c r="N289" i="6"/>
  <c r="N288" i="6"/>
  <c r="N287" i="6"/>
  <c r="N278" i="6"/>
  <c r="N277" i="6"/>
  <c r="N276" i="6"/>
  <c r="N275" i="6"/>
  <c r="N274" i="6"/>
  <c r="N273" i="6"/>
  <c r="N272" i="6"/>
  <c r="N271" i="6"/>
  <c r="N262" i="6"/>
  <c r="N261" i="6"/>
  <c r="N260" i="6"/>
  <c r="N259" i="6"/>
  <c r="N258" i="6"/>
  <c r="N257" i="6"/>
  <c r="N256" i="6"/>
  <c r="N255" i="6"/>
  <c r="N246" i="6"/>
  <c r="N245" i="6"/>
  <c r="N244" i="6"/>
  <c r="N243" i="6"/>
  <c r="N242" i="6"/>
  <c r="N241" i="6"/>
  <c r="N240" i="6"/>
  <c r="N239" i="6"/>
  <c r="N230" i="6"/>
  <c r="N229" i="6"/>
  <c r="N228" i="6"/>
  <c r="N227" i="6"/>
  <c r="N226" i="6"/>
  <c r="N225" i="6"/>
  <c r="N224" i="6"/>
  <c r="N223" i="6"/>
  <c r="N214" i="6"/>
  <c r="N213" i="6"/>
  <c r="N212" i="6"/>
  <c r="N211" i="6"/>
  <c r="N210" i="6"/>
  <c r="N209" i="6"/>
  <c r="N208" i="6"/>
  <c r="N207" i="6"/>
  <c r="N198" i="6"/>
  <c r="N197" i="6"/>
  <c r="N196" i="6"/>
  <c r="N195" i="6"/>
  <c r="N194" i="6"/>
  <c r="N193" i="6"/>
  <c r="N192" i="6"/>
  <c r="N191" i="6"/>
  <c r="N182" i="6"/>
  <c r="N181" i="6"/>
  <c r="N180" i="6"/>
  <c r="N179" i="6"/>
  <c r="N178" i="6"/>
  <c r="N177" i="6"/>
  <c r="N176" i="6"/>
  <c r="N175" i="6"/>
  <c r="N166" i="6"/>
  <c r="N165" i="6"/>
  <c r="N164" i="6"/>
  <c r="N163" i="6"/>
  <c r="N162" i="6"/>
  <c r="N161" i="6"/>
  <c r="N160" i="6"/>
  <c r="N159" i="6"/>
  <c r="N150" i="6"/>
  <c r="N149" i="6"/>
  <c r="N148" i="6"/>
  <c r="N147" i="6"/>
  <c r="N146" i="6"/>
  <c r="N145" i="6"/>
  <c r="N144" i="6"/>
  <c r="N143" i="6"/>
  <c r="N134" i="6"/>
  <c r="N133" i="6"/>
  <c r="N132" i="6"/>
  <c r="N131" i="6"/>
  <c r="N130" i="6"/>
  <c r="N129" i="6"/>
  <c r="N128" i="6"/>
  <c r="N127" i="6"/>
  <c r="N118" i="6"/>
  <c r="N117" i="6"/>
  <c r="N116" i="6"/>
  <c r="N115" i="6"/>
  <c r="N114" i="6"/>
  <c r="N113" i="6"/>
  <c r="N112" i="6"/>
  <c r="N111" i="6"/>
  <c r="N102" i="6"/>
  <c r="N101" i="6"/>
  <c r="N100" i="6"/>
  <c r="N99" i="6"/>
  <c r="N98" i="6"/>
  <c r="N97" i="6"/>
  <c r="N96" i="6"/>
  <c r="N95" i="6"/>
  <c r="N86" i="6"/>
  <c r="N85" i="6"/>
  <c r="N84" i="6"/>
  <c r="N83" i="6"/>
  <c r="N82" i="6"/>
  <c r="N81" i="6"/>
  <c r="N80" i="6"/>
  <c r="N79" i="6"/>
  <c r="N70" i="6"/>
  <c r="N69" i="6"/>
  <c r="N68" i="6"/>
  <c r="N67" i="6"/>
  <c r="N66" i="6"/>
  <c r="N65" i="6"/>
  <c r="N64" i="6"/>
  <c r="N63" i="6"/>
  <c r="N54" i="6"/>
  <c r="N53" i="6"/>
  <c r="N52" i="6"/>
  <c r="N51" i="6"/>
  <c r="N50" i="6"/>
  <c r="N49" i="6"/>
  <c r="N48" i="6"/>
  <c r="N47" i="6"/>
  <c r="D7" i="6"/>
  <c r="D5" i="6"/>
  <c r="D4" i="6"/>
  <c r="D3" i="6"/>
  <c r="D2" i="6"/>
  <c r="C9" i="6" s="1"/>
  <c r="M384" i="6"/>
  <c r="K10" i="6"/>
  <c r="N10" i="6"/>
  <c r="Q58" i="6"/>
  <c r="B364" i="6"/>
  <c r="M363" i="6"/>
  <c r="L363" i="6"/>
  <c r="B363" i="6"/>
  <c r="B374" i="6" s="1"/>
  <c r="C363" i="6"/>
  <c r="D363" i="6"/>
  <c r="E363" i="6"/>
  <c r="F363" i="6"/>
  <c r="G363" i="6"/>
  <c r="H363" i="6"/>
  <c r="I363" i="6"/>
  <c r="J363" i="6"/>
  <c r="K363" i="6"/>
  <c r="C364" i="6"/>
  <c r="D364" i="6"/>
  <c r="E364" i="6"/>
  <c r="F364" i="6"/>
  <c r="G364" i="6"/>
  <c r="H364" i="6"/>
  <c r="I364" i="6"/>
  <c r="J364" i="6"/>
  <c r="K364" i="6"/>
  <c r="L364" i="6"/>
  <c r="M364" i="6"/>
  <c r="B365" i="6"/>
  <c r="C365" i="6"/>
  <c r="D365" i="6"/>
  <c r="E365" i="6"/>
  <c r="F365" i="6"/>
  <c r="G365" i="6"/>
  <c r="H365" i="6"/>
  <c r="I365" i="6"/>
  <c r="J365" i="6"/>
  <c r="K365" i="6"/>
  <c r="L365" i="6"/>
  <c r="M365" i="6"/>
  <c r="B366" i="6"/>
  <c r="C366" i="6"/>
  <c r="D366" i="6"/>
  <c r="E366" i="6"/>
  <c r="F366" i="6"/>
  <c r="G366" i="6"/>
  <c r="H366" i="6"/>
  <c r="I366" i="6"/>
  <c r="J366" i="6"/>
  <c r="K366" i="6"/>
  <c r="L366" i="6"/>
  <c r="M366" i="6"/>
  <c r="B367" i="6"/>
  <c r="C367" i="6"/>
  <c r="D367" i="6"/>
  <c r="E367" i="6"/>
  <c r="F367" i="6"/>
  <c r="G367" i="6"/>
  <c r="H367" i="6"/>
  <c r="I367" i="6"/>
  <c r="J367" i="6"/>
  <c r="K367" i="6"/>
  <c r="L367" i="6"/>
  <c r="M367" i="6"/>
  <c r="B368" i="6"/>
  <c r="C368" i="6"/>
  <c r="D368" i="6"/>
  <c r="E368" i="6"/>
  <c r="F368" i="6"/>
  <c r="G368" i="6"/>
  <c r="H368" i="6"/>
  <c r="I368" i="6"/>
  <c r="J368" i="6"/>
  <c r="K368" i="6"/>
  <c r="L368" i="6"/>
  <c r="M368" i="6"/>
  <c r="B369" i="6"/>
  <c r="C369" i="6"/>
  <c r="D369" i="6"/>
  <c r="E369" i="6"/>
  <c r="F369" i="6"/>
  <c r="G369" i="6"/>
  <c r="H369" i="6"/>
  <c r="I369" i="6"/>
  <c r="J369" i="6"/>
  <c r="K369" i="6"/>
  <c r="L369" i="6"/>
  <c r="M369" i="6"/>
  <c r="B370" i="6"/>
  <c r="C370" i="6"/>
  <c r="D370" i="6"/>
  <c r="E370" i="6"/>
  <c r="F370" i="6"/>
  <c r="G370" i="6"/>
  <c r="H370" i="6"/>
  <c r="I370" i="6"/>
  <c r="J370" i="6"/>
  <c r="K370" i="6"/>
  <c r="L370" i="6"/>
  <c r="M370" i="6"/>
  <c r="Q106" i="6"/>
  <c r="Q90" i="6"/>
  <c r="N38" i="6"/>
  <c r="N37" i="6"/>
  <c r="N36" i="6"/>
  <c r="N22" i="6"/>
  <c r="N19" i="6"/>
  <c r="N20" i="6"/>
  <c r="Q234" i="6"/>
  <c r="Q250" i="6"/>
  <c r="Q266" i="6"/>
  <c r="Q282" i="6"/>
  <c r="Q298" i="6"/>
  <c r="Q314" i="6"/>
  <c r="Q330" i="6"/>
  <c r="Q346" i="6"/>
  <c r="Q74" i="6"/>
  <c r="AO3" i="6"/>
  <c r="AO4" i="6" s="1"/>
  <c r="AB128" i="6" s="1"/>
  <c r="Q218" i="6"/>
  <c r="Q202" i="6"/>
  <c r="Q186" i="6"/>
  <c r="Q170" i="6"/>
  <c r="Q154" i="6"/>
  <c r="Q138" i="6"/>
  <c r="Q122" i="6"/>
  <c r="Q42" i="6"/>
  <c r="P26" i="6"/>
  <c r="P42" i="6" s="1"/>
  <c r="P58" i="6" s="1"/>
  <c r="P74" i="6" s="1"/>
  <c r="P90" i="6" s="1"/>
  <c r="P106" i="6" s="1"/>
  <c r="P122" i="6" s="1"/>
  <c r="P138" i="6" s="1"/>
  <c r="P154" i="6" s="1"/>
  <c r="P170" i="6" s="1"/>
  <c r="P186" i="6" s="1"/>
  <c r="P202" i="6" s="1"/>
  <c r="P218" i="6" s="1"/>
  <c r="P234" i="6" s="1"/>
  <c r="P250" i="6" s="1"/>
  <c r="P266" i="6" s="1"/>
  <c r="P282" i="6" s="1"/>
  <c r="P298" i="6" s="1"/>
  <c r="P314" i="6" s="1"/>
  <c r="P330" i="6" s="1"/>
  <c r="P346" i="6" s="1"/>
  <c r="Q26" i="6"/>
  <c r="N31" i="6"/>
  <c r="N32" i="6"/>
  <c r="Q10" i="6"/>
  <c r="M385" i="6"/>
  <c r="N35" i="6"/>
  <c r="N34" i="6"/>
  <c r="N33" i="6"/>
  <c r="N21" i="6"/>
  <c r="N18" i="6"/>
  <c r="N17" i="6"/>
  <c r="N16" i="6"/>
  <c r="N15" i="6"/>
  <c r="AB95" i="6"/>
  <c r="N343" i="6" l="1"/>
  <c r="N87" i="6"/>
  <c r="N279" i="6"/>
  <c r="N55" i="6"/>
  <c r="N151" i="6"/>
  <c r="N215" i="6"/>
  <c r="AB7" i="6"/>
  <c r="AB8" i="6" s="1"/>
  <c r="AB9" i="6" s="1"/>
  <c r="AC9" i="6" s="1"/>
  <c r="AD9" i="6" s="1"/>
  <c r="AE9" i="6" s="1"/>
  <c r="AF9" i="6" s="1"/>
  <c r="AG9" i="6" s="1"/>
  <c r="AH9" i="6" s="1"/>
  <c r="AI9" i="6" s="1"/>
  <c r="AJ9" i="6" s="1"/>
  <c r="AK9" i="6" s="1"/>
  <c r="AL9" i="6" s="1"/>
  <c r="AM9" i="6" s="1"/>
  <c r="N369" i="6"/>
  <c r="N370" i="6"/>
  <c r="N368" i="6"/>
  <c r="N135" i="6"/>
  <c r="N119" i="6"/>
  <c r="N199" i="6"/>
  <c r="N103" i="6"/>
  <c r="N183" i="6"/>
  <c r="N263" i="6"/>
  <c r="N167" i="6"/>
  <c r="N247" i="6"/>
  <c r="N327" i="6"/>
  <c r="AB127" i="6"/>
  <c r="N367" i="6"/>
  <c r="N231" i="6"/>
  <c r="N311" i="6"/>
  <c r="N295" i="6"/>
  <c r="N359" i="6"/>
  <c r="N71" i="6"/>
  <c r="N39" i="6"/>
  <c r="N366" i="6"/>
  <c r="N365" i="6"/>
  <c r="N364" i="6"/>
  <c r="N23" i="6"/>
  <c r="C374" i="6"/>
  <c r="D374" i="6" s="1"/>
  <c r="E374" i="6" s="1"/>
  <c r="F374" i="6" s="1"/>
  <c r="G374" i="6" s="1"/>
  <c r="H374" i="6" s="1"/>
  <c r="I374" i="6" s="1"/>
  <c r="J374" i="6" s="1"/>
  <c r="K374" i="6" s="1"/>
  <c r="L374" i="6" s="1"/>
  <c r="M374" i="6" s="1"/>
  <c r="N374" i="6" s="1"/>
  <c r="B375" i="6" s="1"/>
  <c r="C375" i="6" s="1"/>
  <c r="D375" i="6" s="1"/>
  <c r="E375" i="6" s="1"/>
  <c r="F375" i="6" s="1"/>
  <c r="G375" i="6" s="1"/>
  <c r="H375" i="6" s="1"/>
  <c r="I375" i="6" s="1"/>
  <c r="J375" i="6" s="1"/>
  <c r="K375" i="6" s="1"/>
  <c r="L375" i="6" s="1"/>
  <c r="M375" i="6" s="1"/>
  <c r="N375" i="6" s="1"/>
  <c r="B376" i="6" s="1"/>
  <c r="C376" i="6" s="1"/>
  <c r="D376" i="6" s="1"/>
  <c r="E376" i="6" s="1"/>
  <c r="F376" i="6" s="1"/>
  <c r="G376" i="6" s="1"/>
  <c r="H376" i="6" s="1"/>
  <c r="I376" i="6" s="1"/>
  <c r="J376" i="6" s="1"/>
  <c r="K376" i="6" s="1"/>
  <c r="L376" i="6" s="1"/>
  <c r="M376" i="6" s="1"/>
  <c r="N376" i="6" s="1"/>
  <c r="B377" i="6" s="1"/>
  <c r="C377" i="6" s="1"/>
  <c r="D377" i="6" s="1"/>
  <c r="E377" i="6" s="1"/>
  <c r="F377" i="6" s="1"/>
  <c r="G377" i="6" s="1"/>
  <c r="H377" i="6" s="1"/>
  <c r="I377" i="6" s="1"/>
  <c r="J377" i="6" s="1"/>
  <c r="K377" i="6" s="1"/>
  <c r="L377" i="6" s="1"/>
  <c r="M377" i="6" s="1"/>
  <c r="N377" i="6" s="1"/>
  <c r="B378" i="6" s="1"/>
  <c r="C378" i="6" s="1"/>
  <c r="D378" i="6" s="1"/>
  <c r="E378" i="6" s="1"/>
  <c r="F378" i="6" s="1"/>
  <c r="G378" i="6" s="1"/>
  <c r="H378" i="6" s="1"/>
  <c r="I378" i="6" s="1"/>
  <c r="J378" i="6" s="1"/>
  <c r="K378" i="6" s="1"/>
  <c r="L378" i="6" s="1"/>
  <c r="M378" i="6" s="1"/>
  <c r="B379" i="6" s="1"/>
  <c r="C379" i="6" s="1"/>
  <c r="D379" i="6" s="1"/>
  <c r="E379" i="6" s="1"/>
  <c r="F379" i="6" s="1"/>
  <c r="G379" i="6" s="1"/>
  <c r="H379" i="6" s="1"/>
  <c r="I379" i="6" s="1"/>
  <c r="J379" i="6" s="1"/>
  <c r="K379" i="6" s="1"/>
  <c r="L379" i="6" s="1"/>
  <c r="M379" i="6" s="1"/>
  <c r="N363" i="6"/>
  <c r="AB192" i="6"/>
  <c r="AB47" i="6"/>
  <c r="AB111" i="6"/>
  <c r="AB287" i="6"/>
  <c r="AB336" i="6"/>
  <c r="AB175" i="6"/>
  <c r="AB207" i="6"/>
  <c r="AB351" i="6"/>
  <c r="AB79" i="6"/>
  <c r="AB223" i="6"/>
  <c r="AB303" i="6"/>
  <c r="AB320" i="6"/>
  <c r="AP3" i="6"/>
  <c r="AC95" i="6" s="1"/>
  <c r="AB31" i="6"/>
  <c r="AB191" i="6"/>
  <c r="AB255" i="6"/>
  <c r="AB239" i="6"/>
  <c r="AB143" i="6"/>
  <c r="AB64" i="6"/>
  <c r="AB159" i="6"/>
  <c r="AB63" i="6"/>
  <c r="AB319" i="6"/>
  <c r="AB335" i="6"/>
  <c r="AB271" i="6"/>
  <c r="AB352" i="6"/>
  <c r="AB256" i="6"/>
  <c r="AB176" i="6"/>
  <c r="AB112" i="6"/>
  <c r="AB288" i="6"/>
  <c r="AB304" i="6"/>
  <c r="AB224" i="6"/>
  <c r="AB240" i="6"/>
  <c r="AB96" i="6"/>
  <c r="AB144" i="6"/>
  <c r="AP4" i="6"/>
  <c r="AC16" i="6" s="1"/>
  <c r="AO5" i="6"/>
  <c r="AB272" i="6"/>
  <c r="AB208" i="6"/>
  <c r="AB160" i="6"/>
  <c r="AB80" i="6"/>
  <c r="AB48" i="6"/>
  <c r="AB32" i="6"/>
  <c r="AB16" i="6"/>
  <c r="AB15" i="6"/>
  <c r="C12" i="6"/>
  <c r="C11" i="6"/>
  <c r="F234" i="6"/>
  <c r="F266" i="6"/>
  <c r="F298" i="6"/>
  <c r="F330" i="6"/>
  <c r="F74" i="6"/>
  <c r="F26" i="6"/>
  <c r="F170" i="6"/>
  <c r="F138" i="6"/>
  <c r="F186" i="6"/>
  <c r="F122" i="6"/>
  <c r="F106" i="6"/>
  <c r="F202" i="6"/>
  <c r="F42" i="6"/>
  <c r="F58" i="6"/>
  <c r="F250" i="6"/>
  <c r="F282" i="6"/>
  <c r="F314" i="6"/>
  <c r="F346" i="6"/>
  <c r="F10" i="6"/>
  <c r="F90" i="6"/>
  <c r="F218" i="6"/>
  <c r="F154" i="6"/>
  <c r="D6" i="6"/>
  <c r="AC7" i="6" l="1"/>
  <c r="AD7" i="6" s="1"/>
  <c r="AE7" i="6" s="1"/>
  <c r="AF7" i="6" s="1"/>
  <c r="AG7" i="6" s="1"/>
  <c r="AH7" i="6" s="1"/>
  <c r="AI7" i="6" s="1"/>
  <c r="AJ7" i="6" s="1"/>
  <c r="AK7" i="6" s="1"/>
  <c r="AL7" i="6" s="1"/>
  <c r="AM7" i="6" s="1"/>
  <c r="AC127" i="6"/>
  <c r="AC303" i="6"/>
  <c r="AC47" i="6"/>
  <c r="AC175" i="6"/>
  <c r="AC79" i="6"/>
  <c r="AC8" i="6"/>
  <c r="AD8" i="6" s="1"/>
  <c r="AE8" i="6" s="1"/>
  <c r="AF8" i="6" s="1"/>
  <c r="AC319" i="6"/>
  <c r="AC63" i="6"/>
  <c r="AC239" i="6"/>
  <c r="AC143" i="6"/>
  <c r="AC335" i="6"/>
  <c r="AC287" i="6"/>
  <c r="AC191" i="6"/>
  <c r="AC15" i="6"/>
  <c r="AC351" i="6"/>
  <c r="AC111" i="6"/>
  <c r="AC31" i="6"/>
  <c r="AC255" i="6"/>
  <c r="AC271" i="6"/>
  <c r="AC159" i="6"/>
  <c r="AC223" i="6"/>
  <c r="AB17" i="6"/>
  <c r="AO6" i="6"/>
  <c r="AO7" i="6" s="1"/>
  <c r="N371" i="6"/>
  <c r="N378" i="6"/>
  <c r="B380" i="6"/>
  <c r="C380" i="6" s="1"/>
  <c r="D380" i="6" s="1"/>
  <c r="E380" i="6" s="1"/>
  <c r="F380" i="6" s="1"/>
  <c r="G380" i="6" s="1"/>
  <c r="H380" i="6" s="1"/>
  <c r="I380" i="6" s="1"/>
  <c r="J380" i="6" s="1"/>
  <c r="K380" i="6" s="1"/>
  <c r="L380" i="6" s="1"/>
  <c r="M380" i="6" s="1"/>
  <c r="N379" i="6"/>
  <c r="AQ3" i="6"/>
  <c r="AD175" i="6" s="1"/>
  <c r="AC207" i="6"/>
  <c r="AC320" i="6"/>
  <c r="AC224" i="6"/>
  <c r="AC192" i="6"/>
  <c r="AC112" i="6"/>
  <c r="AC64" i="6"/>
  <c r="AC304" i="6"/>
  <c r="AC176" i="6"/>
  <c r="AC240" i="6"/>
  <c r="AC96" i="6"/>
  <c r="AC144" i="6"/>
  <c r="AC32" i="6"/>
  <c r="AQ4" i="6"/>
  <c r="AC352" i="6"/>
  <c r="AC288" i="6"/>
  <c r="AC208" i="6"/>
  <c r="AC160" i="6"/>
  <c r="AC80" i="6"/>
  <c r="AC128" i="6"/>
  <c r="AC336" i="6"/>
  <c r="AC48" i="6"/>
  <c r="AC256" i="6"/>
  <c r="AC272" i="6"/>
  <c r="AB321" i="6"/>
  <c r="AB177" i="6"/>
  <c r="AB353" i="6"/>
  <c r="AB97" i="6"/>
  <c r="AB129" i="6"/>
  <c r="AB33" i="6"/>
  <c r="AP5" i="6"/>
  <c r="AB305" i="6"/>
  <c r="AB225" i="6"/>
  <c r="AB273" i="6"/>
  <c r="AB81" i="6"/>
  <c r="AB65" i="6"/>
  <c r="AB337" i="6"/>
  <c r="AB241" i="6"/>
  <c r="AB161" i="6"/>
  <c r="AB193" i="6"/>
  <c r="AB49" i="6"/>
  <c r="AB257" i="6"/>
  <c r="AB145" i="6"/>
  <c r="AB113" i="6"/>
  <c r="AB209" i="6"/>
  <c r="AB289" i="6"/>
  <c r="AG8" i="6" l="1"/>
  <c r="AH8" i="6" s="1"/>
  <c r="AI8" i="6" s="1"/>
  <c r="AJ8" i="6" s="1"/>
  <c r="AK8" i="6" s="1"/>
  <c r="AL8" i="6" s="1"/>
  <c r="AM8" i="6" s="1"/>
  <c r="AD31" i="6"/>
  <c r="AD351" i="6"/>
  <c r="AD287" i="6"/>
  <c r="AB10" i="6"/>
  <c r="AD271" i="6"/>
  <c r="AD319" i="6"/>
  <c r="AD159" i="6"/>
  <c r="N380" i="6"/>
  <c r="B381" i="6"/>
  <c r="C381" i="6" s="1"/>
  <c r="D381" i="6" s="1"/>
  <c r="E381" i="6" s="1"/>
  <c r="F381" i="6" s="1"/>
  <c r="G381" i="6" s="1"/>
  <c r="H381" i="6" s="1"/>
  <c r="I381" i="6" s="1"/>
  <c r="J381" i="6" s="1"/>
  <c r="K381" i="6" s="1"/>
  <c r="L381" i="6" s="1"/>
  <c r="M381" i="6" s="1"/>
  <c r="N381" i="6" s="1"/>
  <c r="N382" i="6" s="1"/>
  <c r="M386" i="6" s="1"/>
  <c r="M387" i="6" s="1"/>
  <c r="AD223" i="6"/>
  <c r="AD111" i="6"/>
  <c r="AD95" i="6"/>
  <c r="AD47" i="6"/>
  <c r="AD127" i="6"/>
  <c r="AD79" i="6"/>
  <c r="AD207" i="6"/>
  <c r="AD191" i="6"/>
  <c r="AD63" i="6"/>
  <c r="AD15" i="6"/>
  <c r="AD335" i="6"/>
  <c r="AD255" i="6"/>
  <c r="AR3" i="6"/>
  <c r="AE15" i="6" s="1"/>
  <c r="AD143" i="6"/>
  <c r="AD303" i="6"/>
  <c r="AD239" i="6"/>
  <c r="AC321" i="6"/>
  <c r="AC193" i="6"/>
  <c r="AC161" i="6"/>
  <c r="AC81" i="6"/>
  <c r="AC177" i="6"/>
  <c r="AQ5" i="6"/>
  <c r="AC305" i="6"/>
  <c r="AC145" i="6"/>
  <c r="AC273" i="6"/>
  <c r="AC65" i="6"/>
  <c r="AC49" i="6"/>
  <c r="AC353" i="6"/>
  <c r="AC289" i="6"/>
  <c r="AC225" i="6"/>
  <c r="AC113" i="6"/>
  <c r="AC129" i="6"/>
  <c r="AC33" i="6"/>
  <c r="AC337" i="6"/>
  <c r="AC257" i="6"/>
  <c r="AC241" i="6"/>
  <c r="AC209" i="6"/>
  <c r="AC97" i="6"/>
  <c r="AC17" i="6"/>
  <c r="AP6" i="6"/>
  <c r="AB210" i="6"/>
  <c r="AB226" i="6"/>
  <c r="AB274" i="6"/>
  <c r="AB338" i="6"/>
  <c r="AB258" i="6"/>
  <c r="AB290" i="6"/>
  <c r="AB242" i="6"/>
  <c r="AB98" i="6"/>
  <c r="AB146" i="6"/>
  <c r="AB306" i="6"/>
  <c r="AB130" i="6"/>
  <c r="AB82" i="6"/>
  <c r="AB50" i="6"/>
  <c r="AB322" i="6"/>
  <c r="AB194" i="6"/>
  <c r="AB178" i="6"/>
  <c r="AB162" i="6"/>
  <c r="AB34" i="6"/>
  <c r="AB354" i="6"/>
  <c r="AB114" i="6"/>
  <c r="AB66" i="6"/>
  <c r="AB18" i="6"/>
  <c r="AR4" i="6"/>
  <c r="AS4" i="6" s="1"/>
  <c r="AD304" i="6"/>
  <c r="AD272" i="6"/>
  <c r="AD176" i="6"/>
  <c r="AD80" i="6"/>
  <c r="AD256" i="6"/>
  <c r="AD336" i="6"/>
  <c r="AD128" i="6"/>
  <c r="AD240" i="6"/>
  <c r="AD112" i="6"/>
  <c r="AD64" i="6"/>
  <c r="AD320" i="6"/>
  <c r="AD224" i="6"/>
  <c r="AD48" i="6"/>
  <c r="AD288" i="6"/>
  <c r="AD160" i="6"/>
  <c r="AD32" i="6"/>
  <c r="AD208" i="6"/>
  <c r="AD96" i="6"/>
  <c r="AD352" i="6"/>
  <c r="AD192" i="6"/>
  <c r="AD144" i="6"/>
  <c r="AD16" i="6"/>
  <c r="AE319" i="6" l="1"/>
  <c r="AE335" i="6"/>
  <c r="AE207" i="6"/>
  <c r="AE271" i="6"/>
  <c r="AE127" i="6"/>
  <c r="AE239" i="6"/>
  <c r="AE79" i="6"/>
  <c r="AE351" i="6"/>
  <c r="AE303" i="6"/>
  <c r="AE47" i="6"/>
  <c r="AE223" i="6"/>
  <c r="AE31" i="6"/>
  <c r="AE143" i="6"/>
  <c r="AE191" i="6"/>
  <c r="AE111" i="6"/>
  <c r="AE175" i="6"/>
  <c r="AE159" i="6"/>
  <c r="AS3" i="6"/>
  <c r="AF351" i="6" s="1"/>
  <c r="AE255" i="6"/>
  <c r="AE95" i="6"/>
  <c r="AE287" i="6"/>
  <c r="AE63" i="6"/>
  <c r="AE240" i="6"/>
  <c r="AE176" i="6"/>
  <c r="AE112" i="6"/>
  <c r="AE48" i="6"/>
  <c r="AE256" i="6"/>
  <c r="AE352" i="6"/>
  <c r="AE208" i="6"/>
  <c r="AE320" i="6"/>
  <c r="AE304" i="6"/>
  <c r="AE32" i="6"/>
  <c r="AE336" i="6"/>
  <c r="AE192" i="6"/>
  <c r="AE96" i="6"/>
  <c r="AE128" i="6"/>
  <c r="AE272" i="6"/>
  <c r="AE160" i="6"/>
  <c r="AE80" i="6"/>
  <c r="AE288" i="6"/>
  <c r="AE224" i="6"/>
  <c r="AE144" i="6"/>
  <c r="AE64" i="6"/>
  <c r="AE16" i="6"/>
  <c r="AO8" i="6"/>
  <c r="AP7" i="6"/>
  <c r="AB355" i="6"/>
  <c r="AB227" i="6"/>
  <c r="AB179" i="6"/>
  <c r="AB67" i="6"/>
  <c r="AB147" i="6"/>
  <c r="AB339" i="6"/>
  <c r="AB259" i="6"/>
  <c r="AB163" i="6"/>
  <c r="AB211" i="6"/>
  <c r="AB307" i="6"/>
  <c r="AB275" i="6"/>
  <c r="AB243" i="6"/>
  <c r="AB99" i="6"/>
  <c r="AB51" i="6"/>
  <c r="AB131" i="6"/>
  <c r="AB323" i="6"/>
  <c r="AB115" i="6"/>
  <c r="AB35" i="6"/>
  <c r="AB291" i="6"/>
  <c r="AB195" i="6"/>
  <c r="AB83" i="6"/>
  <c r="AB19" i="6"/>
  <c r="AQ6" i="6"/>
  <c r="AC338" i="6"/>
  <c r="AC210" i="6"/>
  <c r="AC226" i="6"/>
  <c r="AC98" i="6"/>
  <c r="AC178" i="6"/>
  <c r="AC322" i="6"/>
  <c r="AC162" i="6"/>
  <c r="AC130" i="6"/>
  <c r="AC82" i="6"/>
  <c r="AC146" i="6"/>
  <c r="AC306" i="6"/>
  <c r="AC258" i="6"/>
  <c r="AC194" i="6"/>
  <c r="AC66" i="6"/>
  <c r="AC50" i="6"/>
  <c r="AC114" i="6"/>
  <c r="AC354" i="6"/>
  <c r="AC274" i="6"/>
  <c r="AC34" i="6"/>
  <c r="AC290" i="6"/>
  <c r="AC242" i="6"/>
  <c r="AC18" i="6"/>
  <c r="AD305" i="6"/>
  <c r="AD145" i="6"/>
  <c r="AD97" i="6"/>
  <c r="AD257" i="6"/>
  <c r="AD49" i="6"/>
  <c r="AD353" i="6"/>
  <c r="AD289" i="6"/>
  <c r="AD273" i="6"/>
  <c r="AR5" i="6"/>
  <c r="AS5" i="6" s="1"/>
  <c r="AD337" i="6"/>
  <c r="AD129" i="6"/>
  <c r="AD241" i="6"/>
  <c r="AD209" i="6"/>
  <c r="AD65" i="6"/>
  <c r="AD321" i="6"/>
  <c r="AD177" i="6"/>
  <c r="AD225" i="6"/>
  <c r="AD161" i="6"/>
  <c r="AD33" i="6"/>
  <c r="AD113" i="6"/>
  <c r="AD193" i="6"/>
  <c r="AD81" i="6"/>
  <c r="AD17" i="6"/>
  <c r="AF239" i="6" l="1"/>
  <c r="AF175" i="6"/>
  <c r="AF335" i="6"/>
  <c r="AF191" i="6"/>
  <c r="AF255" i="6"/>
  <c r="AF31" i="6"/>
  <c r="AF207" i="6"/>
  <c r="AF111" i="6"/>
  <c r="AF15" i="6"/>
  <c r="AF319" i="6"/>
  <c r="AF95" i="6"/>
  <c r="AF143" i="6"/>
  <c r="AF223" i="6"/>
  <c r="AF159" i="6"/>
  <c r="AF271" i="6"/>
  <c r="AF47" i="6"/>
  <c r="AF127" i="6"/>
  <c r="AF287" i="6"/>
  <c r="AF63" i="6"/>
  <c r="AT3" i="6"/>
  <c r="AF79" i="6"/>
  <c r="AF303" i="6"/>
  <c r="AQ7" i="6"/>
  <c r="AC307" i="6"/>
  <c r="AC179" i="6"/>
  <c r="AC147" i="6"/>
  <c r="AC67" i="6"/>
  <c r="AC275" i="6"/>
  <c r="AC291" i="6"/>
  <c r="AC195" i="6"/>
  <c r="AC83" i="6"/>
  <c r="AC355" i="6"/>
  <c r="AC259" i="6"/>
  <c r="AC163" i="6"/>
  <c r="AC115" i="6"/>
  <c r="AC35" i="6"/>
  <c r="AC339" i="6"/>
  <c r="AC227" i="6"/>
  <c r="AC131" i="6"/>
  <c r="AC51" i="6"/>
  <c r="AC243" i="6"/>
  <c r="AC99" i="6"/>
  <c r="AC211" i="6"/>
  <c r="AC323" i="6"/>
  <c r="AC19" i="6"/>
  <c r="AR6" i="6"/>
  <c r="AS6" i="6" s="1"/>
  <c r="AD354" i="6"/>
  <c r="AD274" i="6"/>
  <c r="AD242" i="6"/>
  <c r="AD290" i="6"/>
  <c r="AD66" i="6"/>
  <c r="AD34" i="6"/>
  <c r="AD338" i="6"/>
  <c r="AD130" i="6"/>
  <c r="AD82" i="6"/>
  <c r="AD50" i="6"/>
  <c r="AD322" i="6"/>
  <c r="AD114" i="6"/>
  <c r="AD178" i="6"/>
  <c r="AD226" i="6"/>
  <c r="AD306" i="6"/>
  <c r="AD194" i="6"/>
  <c r="AD162" i="6"/>
  <c r="AD210" i="6"/>
  <c r="AD258" i="6"/>
  <c r="AD98" i="6"/>
  <c r="AD146" i="6"/>
  <c r="AD18" i="6"/>
  <c r="AP8" i="6"/>
  <c r="AO9" i="6"/>
  <c r="AO10" i="6" s="1"/>
  <c r="AB292" i="6"/>
  <c r="AB164" i="6"/>
  <c r="AB260" i="6"/>
  <c r="AB68" i="6"/>
  <c r="AB180" i="6"/>
  <c r="AB36" i="6"/>
  <c r="AB356" i="6"/>
  <c r="AB148" i="6"/>
  <c r="AB116" i="6"/>
  <c r="AB52" i="6"/>
  <c r="AB196" i="6"/>
  <c r="AB324" i="6"/>
  <c r="AB308" i="6"/>
  <c r="AB100" i="6"/>
  <c r="AB228" i="6"/>
  <c r="AB132" i="6"/>
  <c r="AB244" i="6"/>
  <c r="AB276" i="6"/>
  <c r="AB84" i="6"/>
  <c r="AB212" i="6"/>
  <c r="AB340" i="6"/>
  <c r="AB20" i="6"/>
  <c r="AT4" i="6"/>
  <c r="AF256" i="6"/>
  <c r="AF304" i="6"/>
  <c r="AF128" i="6"/>
  <c r="AF48" i="6"/>
  <c r="AF80" i="6"/>
  <c r="AF32" i="6"/>
  <c r="AF272" i="6"/>
  <c r="AF240" i="6"/>
  <c r="AF144" i="6"/>
  <c r="AF96" i="6"/>
  <c r="AF208" i="6"/>
  <c r="AF176" i="6"/>
  <c r="AF192" i="6"/>
  <c r="AF336" i="6"/>
  <c r="AF320" i="6"/>
  <c r="AF352" i="6"/>
  <c r="AF288" i="6"/>
  <c r="AF160" i="6"/>
  <c r="AF112" i="6"/>
  <c r="AF64" i="6"/>
  <c r="AF224" i="6"/>
  <c r="AF16" i="6"/>
  <c r="AC10" i="6"/>
  <c r="AD10" i="6" s="1"/>
  <c r="AE10" i="6" s="1"/>
  <c r="AF10" i="6" s="1"/>
  <c r="AE257" i="6"/>
  <c r="AE193" i="6"/>
  <c r="AE321" i="6"/>
  <c r="AE81" i="6"/>
  <c r="AE129" i="6"/>
  <c r="AE273" i="6"/>
  <c r="AE177" i="6"/>
  <c r="AE113" i="6"/>
  <c r="AE337" i="6"/>
  <c r="AE241" i="6"/>
  <c r="AE161" i="6"/>
  <c r="AE97" i="6"/>
  <c r="AE353" i="6"/>
  <c r="AE225" i="6"/>
  <c r="AE145" i="6"/>
  <c r="AE65" i="6"/>
  <c r="AE33" i="6"/>
  <c r="AE209" i="6"/>
  <c r="AE289" i="6"/>
  <c r="AE49" i="6"/>
  <c r="AE305" i="6"/>
  <c r="AE17" i="6"/>
  <c r="AG10" i="6" l="1"/>
  <c r="AH10" i="6" s="1"/>
  <c r="AI10" i="6" s="1"/>
  <c r="AJ10" i="6" s="1"/>
  <c r="AK10" i="6" s="1"/>
  <c r="AL10" i="6" s="1"/>
  <c r="AM10" i="6" s="1"/>
  <c r="AU3" i="6"/>
  <c r="AG143" i="6"/>
  <c r="AG255" i="6"/>
  <c r="AG127" i="6"/>
  <c r="AG79" i="6"/>
  <c r="AG319" i="6"/>
  <c r="AG303" i="6"/>
  <c r="AG175" i="6"/>
  <c r="AG239" i="6"/>
  <c r="AG351" i="6"/>
  <c r="AG63" i="6"/>
  <c r="AG271" i="6"/>
  <c r="AG111" i="6"/>
  <c r="AG95" i="6"/>
  <c r="AG47" i="6"/>
  <c r="AG207" i="6"/>
  <c r="AG223" i="6"/>
  <c r="AG287" i="6"/>
  <c r="AG31" i="6"/>
  <c r="AG191" i="6"/>
  <c r="AG159" i="6"/>
  <c r="AG335" i="6"/>
  <c r="AG15" i="6"/>
  <c r="AF305" i="6"/>
  <c r="AF321" i="6"/>
  <c r="AF241" i="6"/>
  <c r="AF81" i="6"/>
  <c r="AF145" i="6"/>
  <c r="AF353" i="6"/>
  <c r="AF129" i="6"/>
  <c r="AF65" i="6"/>
  <c r="AF97" i="6"/>
  <c r="AF225" i="6"/>
  <c r="AF193" i="6"/>
  <c r="AF289" i="6"/>
  <c r="AT5" i="6"/>
  <c r="AF273" i="6"/>
  <c r="AF177" i="6"/>
  <c r="AF209" i="6"/>
  <c r="AF49" i="6"/>
  <c r="AF257" i="6"/>
  <c r="AF33" i="6"/>
  <c r="AF337" i="6"/>
  <c r="AF161" i="6"/>
  <c r="AF113" i="6"/>
  <c r="AF17" i="6"/>
  <c r="AP9" i="6"/>
  <c r="AB325" i="6"/>
  <c r="AB133" i="6"/>
  <c r="AB165" i="6"/>
  <c r="AB149" i="6"/>
  <c r="AB229" i="6"/>
  <c r="AB261" i="6"/>
  <c r="AB341" i="6"/>
  <c r="AB101" i="6"/>
  <c r="AB53" i="6"/>
  <c r="AB357" i="6"/>
  <c r="AB197" i="6"/>
  <c r="AB85" i="6"/>
  <c r="AB245" i="6"/>
  <c r="AB293" i="6"/>
  <c r="AB277" i="6"/>
  <c r="AB69" i="6"/>
  <c r="AB213" i="6"/>
  <c r="AB37" i="6"/>
  <c r="AB181" i="6"/>
  <c r="AB117" i="6"/>
  <c r="AB309" i="6"/>
  <c r="AB21" i="6"/>
  <c r="AE322" i="6"/>
  <c r="AE226" i="6"/>
  <c r="AE162" i="6"/>
  <c r="AE98" i="6"/>
  <c r="AE114" i="6"/>
  <c r="AE242" i="6"/>
  <c r="AE290" i="6"/>
  <c r="AE194" i="6"/>
  <c r="AE306" i="6"/>
  <c r="AE258" i="6"/>
  <c r="AE354" i="6"/>
  <c r="AE178" i="6"/>
  <c r="AE82" i="6"/>
  <c r="AE130" i="6"/>
  <c r="AE274" i="6"/>
  <c r="AE146" i="6"/>
  <c r="AE66" i="6"/>
  <c r="AE210" i="6"/>
  <c r="AE338" i="6"/>
  <c r="AE50" i="6"/>
  <c r="AE34" i="6"/>
  <c r="AE18" i="6"/>
  <c r="AU4" i="6"/>
  <c r="AG288" i="6"/>
  <c r="AG144" i="6"/>
  <c r="AG192" i="6"/>
  <c r="AG64" i="6"/>
  <c r="AG336" i="6"/>
  <c r="AG320" i="6"/>
  <c r="AG48" i="6"/>
  <c r="AG208" i="6"/>
  <c r="AG304" i="6"/>
  <c r="AG256" i="6"/>
  <c r="AG112" i="6"/>
  <c r="AG80" i="6"/>
  <c r="AG176" i="6"/>
  <c r="AG128" i="6"/>
  <c r="AG352" i="6"/>
  <c r="AG272" i="6"/>
  <c r="AG32" i="6"/>
  <c r="AG240" i="6"/>
  <c r="AG96" i="6"/>
  <c r="AG224" i="6"/>
  <c r="AG160" i="6"/>
  <c r="AG16" i="6"/>
  <c r="AQ8" i="6"/>
  <c r="AC340" i="6"/>
  <c r="AC244" i="6"/>
  <c r="AC260" i="6"/>
  <c r="AC68" i="6"/>
  <c r="AC324" i="6"/>
  <c r="AC196" i="6"/>
  <c r="AC116" i="6"/>
  <c r="AC228" i="6"/>
  <c r="AC308" i="6"/>
  <c r="AC148" i="6"/>
  <c r="AC100" i="6"/>
  <c r="AC212" i="6"/>
  <c r="AC52" i="6"/>
  <c r="AC276" i="6"/>
  <c r="AC132" i="6"/>
  <c r="AC36" i="6"/>
  <c r="AC84" i="6"/>
  <c r="AC356" i="6"/>
  <c r="AC164" i="6"/>
  <c r="AC292" i="6"/>
  <c r="AC180" i="6"/>
  <c r="AC20" i="6"/>
  <c r="AR7" i="6"/>
  <c r="AD355" i="6"/>
  <c r="AD131" i="6"/>
  <c r="AD179" i="6"/>
  <c r="AD83" i="6"/>
  <c r="AD243" i="6"/>
  <c r="AD115" i="6"/>
  <c r="AD147" i="6"/>
  <c r="AD291" i="6"/>
  <c r="AD339" i="6"/>
  <c r="AD211" i="6"/>
  <c r="AD99" i="6"/>
  <c r="AD227" i="6"/>
  <c r="AD323" i="6"/>
  <c r="AD259" i="6"/>
  <c r="AD67" i="6"/>
  <c r="AD51" i="6"/>
  <c r="AD307" i="6"/>
  <c r="AD163" i="6"/>
  <c r="AD35" i="6"/>
  <c r="AD195" i="6"/>
  <c r="AD275" i="6"/>
  <c r="AD19" i="6"/>
  <c r="AH79" i="6" l="1"/>
  <c r="AH271" i="6"/>
  <c r="AH319" i="6"/>
  <c r="AH31" i="6"/>
  <c r="AH127" i="6"/>
  <c r="AH143" i="6"/>
  <c r="AH303" i="6"/>
  <c r="AH15" i="6"/>
  <c r="AH223" i="6"/>
  <c r="AH95" i="6"/>
  <c r="AH111" i="6"/>
  <c r="AH351" i="6"/>
  <c r="AH159" i="6"/>
  <c r="AH207" i="6"/>
  <c r="AH191" i="6"/>
  <c r="AH335" i="6"/>
  <c r="AH239" i="6"/>
  <c r="AH255" i="6"/>
  <c r="AV3" i="6"/>
  <c r="AH287" i="6"/>
  <c r="AH47" i="6"/>
  <c r="AH175" i="6"/>
  <c r="AH63" i="6"/>
  <c r="AT6" i="6"/>
  <c r="AF322" i="6"/>
  <c r="AF354" i="6"/>
  <c r="AF146" i="6"/>
  <c r="AF162" i="6"/>
  <c r="AF82" i="6"/>
  <c r="AF290" i="6"/>
  <c r="AF306" i="6"/>
  <c r="AF338" i="6"/>
  <c r="AF130" i="6"/>
  <c r="AF66" i="6"/>
  <c r="AF274" i="6"/>
  <c r="AF242" i="6"/>
  <c r="AF114" i="6"/>
  <c r="AF210" i="6"/>
  <c r="AF226" i="6"/>
  <c r="AF178" i="6"/>
  <c r="AF98" i="6"/>
  <c r="AF34" i="6"/>
  <c r="AF258" i="6"/>
  <c r="AF50" i="6"/>
  <c r="AF194" i="6"/>
  <c r="AF18" i="6"/>
  <c r="AV4" i="6"/>
  <c r="AH288" i="6"/>
  <c r="AH352" i="6"/>
  <c r="AH272" i="6"/>
  <c r="AH320" i="6"/>
  <c r="AH96" i="6"/>
  <c r="AH240" i="6"/>
  <c r="AH256" i="6"/>
  <c r="AH224" i="6"/>
  <c r="AH176" i="6"/>
  <c r="AH128" i="6"/>
  <c r="AH304" i="6"/>
  <c r="AH64" i="6"/>
  <c r="AH112" i="6"/>
  <c r="AH192" i="6"/>
  <c r="AH80" i="6"/>
  <c r="AH48" i="6"/>
  <c r="AH144" i="6"/>
  <c r="AH336" i="6"/>
  <c r="AH160" i="6"/>
  <c r="AH32" i="6"/>
  <c r="AH208" i="6"/>
  <c r="AH16" i="6"/>
  <c r="AS7" i="6"/>
  <c r="AE275" i="6"/>
  <c r="AE195" i="6"/>
  <c r="AE99" i="6"/>
  <c r="AE131" i="6"/>
  <c r="AE323" i="6"/>
  <c r="AE243" i="6"/>
  <c r="AE163" i="6"/>
  <c r="AE51" i="6"/>
  <c r="AE259" i="6"/>
  <c r="AE355" i="6"/>
  <c r="AE211" i="6"/>
  <c r="AE83" i="6"/>
  <c r="AE291" i="6"/>
  <c r="AE179" i="6"/>
  <c r="AE115" i="6"/>
  <c r="AE147" i="6"/>
  <c r="AE339" i="6"/>
  <c r="AE67" i="6"/>
  <c r="AE35" i="6"/>
  <c r="AE227" i="6"/>
  <c r="AE307" i="6"/>
  <c r="AE19" i="6"/>
  <c r="AR8" i="6"/>
  <c r="AS8" i="6" s="1"/>
  <c r="AD356" i="6"/>
  <c r="AD292" i="6"/>
  <c r="AD260" i="6"/>
  <c r="AD68" i="6"/>
  <c r="AD244" i="6"/>
  <c r="AD132" i="6"/>
  <c r="AD100" i="6"/>
  <c r="AD180" i="6"/>
  <c r="AD340" i="6"/>
  <c r="AD116" i="6"/>
  <c r="AD84" i="6"/>
  <c r="AD52" i="6"/>
  <c r="AD324" i="6"/>
  <c r="AD276" i="6"/>
  <c r="AD212" i="6"/>
  <c r="AD164" i="6"/>
  <c r="AD36" i="6"/>
  <c r="AD148" i="6"/>
  <c r="AD308" i="6"/>
  <c r="AD228" i="6"/>
  <c r="AD196" i="6"/>
  <c r="AD20" i="6"/>
  <c r="AP10" i="6"/>
  <c r="AB326" i="6"/>
  <c r="AB230" i="6"/>
  <c r="AB182" i="6"/>
  <c r="AB214" i="6"/>
  <c r="AB70" i="6"/>
  <c r="AB358" i="6"/>
  <c r="AB198" i="6"/>
  <c r="AB134" i="6"/>
  <c r="AB118" i="6"/>
  <c r="AB262" i="6"/>
  <c r="AB310" i="6"/>
  <c r="AB102" i="6"/>
  <c r="AB246" i="6"/>
  <c r="AB342" i="6"/>
  <c r="AB166" i="6"/>
  <c r="AB86" i="6"/>
  <c r="AB278" i="6"/>
  <c r="AB294" i="6"/>
  <c r="AB150" i="6"/>
  <c r="AB38" i="6"/>
  <c r="AB54" i="6"/>
  <c r="AB22" i="6"/>
  <c r="AQ9" i="6"/>
  <c r="AC357" i="6"/>
  <c r="AC293" i="6"/>
  <c r="AC261" i="6"/>
  <c r="AC117" i="6"/>
  <c r="AC149" i="6"/>
  <c r="AC325" i="6"/>
  <c r="AC165" i="6"/>
  <c r="AC101" i="6"/>
  <c r="AC229" i="6"/>
  <c r="AC37" i="6"/>
  <c r="AC309" i="6"/>
  <c r="AC133" i="6"/>
  <c r="AC85" i="6"/>
  <c r="AC277" i="6"/>
  <c r="AC197" i="6"/>
  <c r="AC69" i="6"/>
  <c r="AC213" i="6"/>
  <c r="AC181" i="6"/>
  <c r="AC53" i="6"/>
  <c r="AC341" i="6"/>
  <c r="AC245" i="6"/>
  <c r="AC21" i="6"/>
  <c r="AU5" i="6"/>
  <c r="AG321" i="6"/>
  <c r="AG209" i="6"/>
  <c r="AG177" i="6"/>
  <c r="AG225" i="6"/>
  <c r="AG289" i="6"/>
  <c r="AG353" i="6"/>
  <c r="AG273" i="6"/>
  <c r="AG65" i="6"/>
  <c r="AG81" i="6"/>
  <c r="AG33" i="6"/>
  <c r="AG337" i="6"/>
  <c r="AG129" i="6"/>
  <c r="AG241" i="6"/>
  <c r="AG49" i="6"/>
  <c r="AG305" i="6"/>
  <c r="AG193" i="6"/>
  <c r="AG145" i="6"/>
  <c r="AG97" i="6"/>
  <c r="AG257" i="6"/>
  <c r="AG161" i="6"/>
  <c r="AG113" i="6"/>
  <c r="AG17" i="6"/>
  <c r="AI319" i="6" l="1"/>
  <c r="AI223" i="6"/>
  <c r="AI351" i="6"/>
  <c r="AI335" i="6"/>
  <c r="AI31" i="6"/>
  <c r="AI207" i="6"/>
  <c r="AI255" i="6"/>
  <c r="AI271" i="6"/>
  <c r="AI95" i="6"/>
  <c r="AW3" i="6"/>
  <c r="AI63" i="6"/>
  <c r="AI191" i="6"/>
  <c r="AI79" i="6"/>
  <c r="AI159" i="6"/>
  <c r="AI287" i="6"/>
  <c r="AI175" i="6"/>
  <c r="AI143" i="6"/>
  <c r="AI303" i="6"/>
  <c r="AI15" i="6"/>
  <c r="AI111" i="6"/>
  <c r="AI239" i="6"/>
  <c r="AI127" i="6"/>
  <c r="AI47" i="6"/>
  <c r="AR9" i="6"/>
  <c r="AS9" i="6" s="1"/>
  <c r="AD325" i="6"/>
  <c r="AD133" i="6"/>
  <c r="AD181" i="6"/>
  <c r="AD277" i="6"/>
  <c r="AD213" i="6"/>
  <c r="AD357" i="6"/>
  <c r="AD261" i="6"/>
  <c r="AD101" i="6"/>
  <c r="AD149" i="6"/>
  <c r="AD309" i="6"/>
  <c r="AD245" i="6"/>
  <c r="AD69" i="6"/>
  <c r="AD53" i="6"/>
  <c r="AD293" i="6"/>
  <c r="AD165" i="6"/>
  <c r="AD117" i="6"/>
  <c r="AD229" i="6"/>
  <c r="AD197" i="6"/>
  <c r="AD341" i="6"/>
  <c r="AD37" i="6"/>
  <c r="AD85" i="6"/>
  <c r="AD21" i="6"/>
  <c r="AW4" i="6"/>
  <c r="AI304" i="6"/>
  <c r="AI224" i="6"/>
  <c r="AI208" i="6"/>
  <c r="AI128" i="6"/>
  <c r="AI64" i="6"/>
  <c r="AI288" i="6"/>
  <c r="AI96" i="6"/>
  <c r="AI240" i="6"/>
  <c r="AI352" i="6"/>
  <c r="AI272" i="6"/>
  <c r="AI80" i="6"/>
  <c r="AI160" i="6"/>
  <c r="AI336" i="6"/>
  <c r="AI256" i="6"/>
  <c r="AI192" i="6"/>
  <c r="AI48" i="6"/>
  <c r="AI32" i="6"/>
  <c r="AI144" i="6"/>
  <c r="AI320" i="6"/>
  <c r="AI112" i="6"/>
  <c r="AI176" i="6"/>
  <c r="AI16" i="6"/>
  <c r="AT7" i="6"/>
  <c r="AF339" i="6"/>
  <c r="AF323" i="6"/>
  <c r="AF147" i="6"/>
  <c r="AF51" i="6"/>
  <c r="AF195" i="6"/>
  <c r="AF275" i="6"/>
  <c r="AF307" i="6"/>
  <c r="AF131" i="6"/>
  <c r="AF243" i="6"/>
  <c r="AF99" i="6"/>
  <c r="AF259" i="6"/>
  <c r="AF211" i="6"/>
  <c r="AF115" i="6"/>
  <c r="AF227" i="6"/>
  <c r="AF83" i="6"/>
  <c r="AF35" i="6"/>
  <c r="AF163" i="6"/>
  <c r="AF291" i="6"/>
  <c r="AF179" i="6"/>
  <c r="AF355" i="6"/>
  <c r="AF67" i="6"/>
  <c r="AF19" i="6"/>
  <c r="AV5" i="6"/>
  <c r="AH321" i="6"/>
  <c r="AH161" i="6"/>
  <c r="AH353" i="6"/>
  <c r="AH241" i="6"/>
  <c r="AH65" i="6"/>
  <c r="AH273" i="6"/>
  <c r="AH289" i="6"/>
  <c r="AH337" i="6"/>
  <c r="AH225" i="6"/>
  <c r="AH49" i="6"/>
  <c r="AH257" i="6"/>
  <c r="AH129" i="6"/>
  <c r="AH177" i="6"/>
  <c r="AH113" i="6"/>
  <c r="AH145" i="6"/>
  <c r="AH33" i="6"/>
  <c r="AH305" i="6"/>
  <c r="AH97" i="6"/>
  <c r="AH209" i="6"/>
  <c r="AH81" i="6"/>
  <c r="AH193" i="6"/>
  <c r="AH17" i="6"/>
  <c r="AE308" i="6"/>
  <c r="AE228" i="6"/>
  <c r="AE164" i="6"/>
  <c r="AE84" i="6"/>
  <c r="AE324" i="6"/>
  <c r="AE260" i="6"/>
  <c r="AE180" i="6"/>
  <c r="AE68" i="6"/>
  <c r="AE116" i="6"/>
  <c r="AE244" i="6"/>
  <c r="AE148" i="6"/>
  <c r="AE52" i="6"/>
  <c r="AE356" i="6"/>
  <c r="AE212" i="6"/>
  <c r="AE340" i="6"/>
  <c r="AE292" i="6"/>
  <c r="AE36" i="6"/>
  <c r="AE276" i="6"/>
  <c r="AE196" i="6"/>
  <c r="AE100" i="6"/>
  <c r="AE132" i="6"/>
  <c r="AE20" i="6"/>
  <c r="AQ10" i="6"/>
  <c r="AC342" i="6"/>
  <c r="AC278" i="6"/>
  <c r="AC166" i="6"/>
  <c r="AC102" i="6"/>
  <c r="AC118" i="6"/>
  <c r="AC294" i="6"/>
  <c r="AC150" i="6"/>
  <c r="AC70" i="6"/>
  <c r="AC358" i="6"/>
  <c r="AC262" i="6"/>
  <c r="AC214" i="6"/>
  <c r="AC54" i="6"/>
  <c r="AC38" i="6"/>
  <c r="AC326" i="6"/>
  <c r="AC230" i="6"/>
  <c r="AC134" i="6"/>
  <c r="AC246" i="6"/>
  <c r="AC310" i="6"/>
  <c r="AC182" i="6"/>
  <c r="AC86" i="6"/>
  <c r="AC198" i="6"/>
  <c r="AC22" i="6"/>
  <c r="AU6" i="6"/>
  <c r="AG226" i="6"/>
  <c r="AG290" i="6"/>
  <c r="AG210" i="6"/>
  <c r="AG66" i="6"/>
  <c r="AG114" i="6"/>
  <c r="AG338" i="6"/>
  <c r="AG178" i="6"/>
  <c r="AG258" i="6"/>
  <c r="AG50" i="6"/>
  <c r="AG306" i="6"/>
  <c r="AG162" i="6"/>
  <c r="AG130" i="6"/>
  <c r="AG242" i="6"/>
  <c r="AG34" i="6"/>
  <c r="AG322" i="6"/>
  <c r="AG274" i="6"/>
  <c r="AG98" i="6"/>
  <c r="AG194" i="6"/>
  <c r="AG146" i="6"/>
  <c r="AG82" i="6"/>
  <c r="AG354" i="6"/>
  <c r="AG18" i="6"/>
  <c r="AJ111" i="6" l="1"/>
  <c r="AJ351" i="6"/>
  <c r="AJ335" i="6"/>
  <c r="AJ319" i="6"/>
  <c r="AJ47" i="6"/>
  <c r="AJ95" i="6"/>
  <c r="AJ31" i="6"/>
  <c r="AJ191" i="6"/>
  <c r="AX3" i="6"/>
  <c r="AJ175" i="6"/>
  <c r="AJ207" i="6"/>
  <c r="AJ159" i="6"/>
  <c r="AJ271" i="6"/>
  <c r="AJ287" i="6"/>
  <c r="AJ303" i="6"/>
  <c r="AJ239" i="6"/>
  <c r="AJ255" i="6"/>
  <c r="AJ79" i="6"/>
  <c r="AJ127" i="6"/>
  <c r="AJ223" i="6"/>
  <c r="AJ63" i="6"/>
  <c r="AJ15" i="6"/>
  <c r="AJ143" i="6"/>
  <c r="AX4" i="6"/>
  <c r="AJ352" i="6"/>
  <c r="AJ272" i="6"/>
  <c r="AJ128" i="6"/>
  <c r="AJ80" i="6"/>
  <c r="AJ64" i="6"/>
  <c r="AJ336" i="6"/>
  <c r="AJ224" i="6"/>
  <c r="AJ96" i="6"/>
  <c r="AJ48" i="6"/>
  <c r="AJ320" i="6"/>
  <c r="AJ176" i="6"/>
  <c r="AJ208" i="6"/>
  <c r="AJ240" i="6"/>
  <c r="AJ304" i="6"/>
  <c r="AJ288" i="6"/>
  <c r="AJ192" i="6"/>
  <c r="AJ160" i="6"/>
  <c r="AJ32" i="6"/>
  <c r="AJ256" i="6"/>
  <c r="AJ112" i="6"/>
  <c r="AJ144" i="6"/>
  <c r="AJ16" i="6"/>
  <c r="AR10" i="6"/>
  <c r="AS10" i="6" s="1"/>
  <c r="AD342" i="6"/>
  <c r="AD278" i="6"/>
  <c r="AD150" i="6"/>
  <c r="AD262" i="6"/>
  <c r="AD326" i="6"/>
  <c r="AD134" i="6"/>
  <c r="AD102" i="6"/>
  <c r="AD246" i="6"/>
  <c r="AD182" i="6"/>
  <c r="AD294" i="6"/>
  <c r="AD70" i="6"/>
  <c r="AD54" i="6"/>
  <c r="AD118" i="6"/>
  <c r="AD230" i="6"/>
  <c r="AD38" i="6"/>
  <c r="AD358" i="6"/>
  <c r="AD214" i="6"/>
  <c r="AD166" i="6"/>
  <c r="AD310" i="6"/>
  <c r="AD86" i="6"/>
  <c r="AD198" i="6"/>
  <c r="AD22" i="6"/>
  <c r="AU7" i="6"/>
  <c r="AG275" i="6"/>
  <c r="AG227" i="6"/>
  <c r="AG83" i="6"/>
  <c r="AG131" i="6"/>
  <c r="AG259" i="6"/>
  <c r="AG307" i="6"/>
  <c r="AG115" i="6"/>
  <c r="AG339" i="6"/>
  <c r="AG99" i="6"/>
  <c r="AG35" i="6"/>
  <c r="AG291" i="6"/>
  <c r="AG211" i="6"/>
  <c r="AG163" i="6"/>
  <c r="AG67" i="6"/>
  <c r="AG243" i="6"/>
  <c r="AG195" i="6"/>
  <c r="AG147" i="6"/>
  <c r="AG355" i="6"/>
  <c r="AG323" i="6"/>
  <c r="AG51" i="6"/>
  <c r="AG179" i="6"/>
  <c r="AG19" i="6"/>
  <c r="AT8" i="6"/>
  <c r="AF308" i="6"/>
  <c r="AF340" i="6"/>
  <c r="AF292" i="6"/>
  <c r="AF164" i="6"/>
  <c r="AF52" i="6"/>
  <c r="AF276" i="6"/>
  <c r="AF324" i="6"/>
  <c r="AF212" i="6"/>
  <c r="AF244" i="6"/>
  <c r="AF100" i="6"/>
  <c r="AF260" i="6"/>
  <c r="AF228" i="6"/>
  <c r="AF196" i="6"/>
  <c r="AF116" i="6"/>
  <c r="AF84" i="6"/>
  <c r="AF356" i="6"/>
  <c r="AF68" i="6"/>
  <c r="AF180" i="6"/>
  <c r="AF132" i="6"/>
  <c r="AF36" i="6"/>
  <c r="AF148" i="6"/>
  <c r="AF20" i="6"/>
  <c r="AV6" i="6"/>
  <c r="AH338" i="6"/>
  <c r="AH178" i="6"/>
  <c r="AH290" i="6"/>
  <c r="AH130" i="6"/>
  <c r="AH114" i="6"/>
  <c r="AH34" i="6"/>
  <c r="AH226" i="6"/>
  <c r="AH162" i="6"/>
  <c r="AH82" i="6"/>
  <c r="AH242" i="6"/>
  <c r="AH354" i="6"/>
  <c r="AH146" i="6"/>
  <c r="AH66" i="6"/>
  <c r="AH258" i="6"/>
  <c r="AH322" i="6"/>
  <c r="AH210" i="6"/>
  <c r="AH194" i="6"/>
  <c r="AH306" i="6"/>
  <c r="AH274" i="6"/>
  <c r="AH50" i="6"/>
  <c r="AH98" i="6"/>
  <c r="AH18" i="6"/>
  <c r="AW5" i="6"/>
  <c r="AI305" i="6"/>
  <c r="AI193" i="6"/>
  <c r="AI113" i="6"/>
  <c r="AI257" i="6"/>
  <c r="AI129" i="6"/>
  <c r="AI321" i="6"/>
  <c r="AI177" i="6"/>
  <c r="AI81" i="6"/>
  <c r="AI49" i="6"/>
  <c r="AI289" i="6"/>
  <c r="AI161" i="6"/>
  <c r="AI65" i="6"/>
  <c r="AI353" i="6"/>
  <c r="AI273" i="6"/>
  <c r="AI145" i="6"/>
  <c r="AI225" i="6"/>
  <c r="AI337" i="6"/>
  <c r="AI33" i="6"/>
  <c r="AI241" i="6"/>
  <c r="AI97" i="6"/>
  <c r="AI209" i="6"/>
  <c r="AI17" i="6"/>
  <c r="AE357" i="6"/>
  <c r="AE229" i="6"/>
  <c r="AE165" i="6"/>
  <c r="AE309" i="6"/>
  <c r="AE69" i="6"/>
  <c r="AE325" i="6"/>
  <c r="AE213" i="6"/>
  <c r="AE149" i="6"/>
  <c r="AE277" i="6"/>
  <c r="AE53" i="6"/>
  <c r="AE261" i="6"/>
  <c r="AE197" i="6"/>
  <c r="AE293" i="6"/>
  <c r="AE101" i="6"/>
  <c r="AE117" i="6"/>
  <c r="AE181" i="6"/>
  <c r="AE341" i="6"/>
  <c r="AE85" i="6"/>
  <c r="AE37" i="6"/>
  <c r="AE245" i="6"/>
  <c r="AE133" i="6"/>
  <c r="AE21" i="6"/>
  <c r="AK159" i="6" l="1"/>
  <c r="AK175" i="6"/>
  <c r="AK143" i="6"/>
  <c r="AK319" i="6"/>
  <c r="AK335" i="6"/>
  <c r="AY3" i="6"/>
  <c r="AK255" i="6"/>
  <c r="AK127" i="6"/>
  <c r="AK111" i="6"/>
  <c r="AK95" i="6"/>
  <c r="AK63" i="6"/>
  <c r="AK351" i="6"/>
  <c r="AK79" i="6"/>
  <c r="AK47" i="6"/>
  <c r="AK287" i="6"/>
  <c r="AK31" i="6"/>
  <c r="AK303" i="6"/>
  <c r="AK223" i="6"/>
  <c r="AK271" i="6"/>
  <c r="AK239" i="6"/>
  <c r="AK207" i="6"/>
  <c r="AK191" i="6"/>
  <c r="AK15" i="6"/>
  <c r="AW6" i="6"/>
  <c r="AI322" i="6"/>
  <c r="AI210" i="6"/>
  <c r="AI82" i="6"/>
  <c r="AI226" i="6"/>
  <c r="AI50" i="6"/>
  <c r="AI338" i="6"/>
  <c r="AI146" i="6"/>
  <c r="AI258" i="6"/>
  <c r="AI114" i="6"/>
  <c r="AI34" i="6"/>
  <c r="AI306" i="6"/>
  <c r="AI130" i="6"/>
  <c r="AI242" i="6"/>
  <c r="AI162" i="6"/>
  <c r="AI290" i="6"/>
  <c r="AI98" i="6"/>
  <c r="AI178" i="6"/>
  <c r="AI354" i="6"/>
  <c r="AI274" i="6"/>
  <c r="AI66" i="6"/>
  <c r="AI194" i="6"/>
  <c r="AI18" i="6"/>
  <c r="AE262" i="6"/>
  <c r="AE198" i="6"/>
  <c r="AE326" i="6"/>
  <c r="AE70" i="6"/>
  <c r="AE118" i="6"/>
  <c r="AE294" i="6"/>
  <c r="AE182" i="6"/>
  <c r="AE102" i="6"/>
  <c r="AE278" i="6"/>
  <c r="AE246" i="6"/>
  <c r="AE166" i="6"/>
  <c r="AE86" i="6"/>
  <c r="AE38" i="6"/>
  <c r="AE358" i="6"/>
  <c r="AE230" i="6"/>
  <c r="AE150" i="6"/>
  <c r="AE54" i="6"/>
  <c r="AE134" i="6"/>
  <c r="AE342" i="6"/>
  <c r="AE214" i="6"/>
  <c r="AE310" i="6"/>
  <c r="AE22" i="6"/>
  <c r="AX5" i="6"/>
  <c r="AJ353" i="6"/>
  <c r="AJ289" i="6"/>
  <c r="AJ145" i="6"/>
  <c r="AJ113" i="6"/>
  <c r="AJ225" i="6"/>
  <c r="AJ33" i="6"/>
  <c r="AJ305" i="6"/>
  <c r="AJ129" i="6"/>
  <c r="AJ81" i="6"/>
  <c r="AJ65" i="6"/>
  <c r="AJ273" i="6"/>
  <c r="AJ177" i="6"/>
  <c r="AJ257" i="6"/>
  <c r="AJ337" i="6"/>
  <c r="AJ241" i="6"/>
  <c r="AJ161" i="6"/>
  <c r="AJ209" i="6"/>
  <c r="AJ193" i="6"/>
  <c r="AJ97" i="6"/>
  <c r="AJ49" i="6"/>
  <c r="AJ321" i="6"/>
  <c r="AJ17" i="6"/>
  <c r="AT9" i="6"/>
  <c r="AF341" i="6"/>
  <c r="AF197" i="6"/>
  <c r="AF165" i="6"/>
  <c r="AF53" i="6"/>
  <c r="AF85" i="6"/>
  <c r="AF37" i="6"/>
  <c r="AF261" i="6"/>
  <c r="AF245" i="6"/>
  <c r="AF229" i="6"/>
  <c r="AF69" i="6"/>
  <c r="AF357" i="6"/>
  <c r="AF149" i="6"/>
  <c r="AF213" i="6"/>
  <c r="AF101" i="6"/>
  <c r="AF277" i="6"/>
  <c r="AF181" i="6"/>
  <c r="AF293" i="6"/>
  <c r="AF133" i="6"/>
  <c r="AF325" i="6"/>
  <c r="AF309" i="6"/>
  <c r="AF117" i="6"/>
  <c r="AF21" i="6"/>
  <c r="AV7" i="6"/>
  <c r="AH307" i="6"/>
  <c r="AH195" i="6"/>
  <c r="AH115" i="6"/>
  <c r="AH323" i="6"/>
  <c r="AH131" i="6"/>
  <c r="AH35" i="6"/>
  <c r="AH147" i="6"/>
  <c r="AH227" i="6"/>
  <c r="AH163" i="6"/>
  <c r="AH291" i="6"/>
  <c r="AH259" i="6"/>
  <c r="AH211" i="6"/>
  <c r="AH99" i="6"/>
  <c r="AH275" i="6"/>
  <c r="AH339" i="6"/>
  <c r="AH179" i="6"/>
  <c r="AH83" i="6"/>
  <c r="AH67" i="6"/>
  <c r="AH243" i="6"/>
  <c r="AH355" i="6"/>
  <c r="AH51" i="6"/>
  <c r="AH19" i="6"/>
  <c r="AU8" i="6"/>
  <c r="AV8" i="6" s="1"/>
  <c r="AH308" i="6"/>
  <c r="AG276" i="6"/>
  <c r="AG212" i="6"/>
  <c r="AG196" i="6"/>
  <c r="AH244" i="6"/>
  <c r="AH148" i="6"/>
  <c r="AG228" i="6"/>
  <c r="AH68" i="6"/>
  <c r="AG52" i="6"/>
  <c r="AG68" i="6"/>
  <c r="AH292" i="6"/>
  <c r="AH212" i="6"/>
  <c r="AH132" i="6"/>
  <c r="AH228" i="6"/>
  <c r="AG340" i="6"/>
  <c r="AH84" i="6"/>
  <c r="AH100" i="6"/>
  <c r="AG356" i="6"/>
  <c r="AH276" i="6"/>
  <c r="AH164" i="6"/>
  <c r="AH180" i="6"/>
  <c r="AG180" i="6"/>
  <c r="AG244" i="6"/>
  <c r="AH52" i="6"/>
  <c r="AG84" i="6"/>
  <c r="AH324" i="6"/>
  <c r="AH356" i="6"/>
  <c r="AG308" i="6"/>
  <c r="AG132" i="6"/>
  <c r="AG164" i="6"/>
  <c r="AG116" i="6"/>
  <c r="AH260" i="6"/>
  <c r="AG292" i="6"/>
  <c r="AH36" i="6"/>
  <c r="AG324" i="6"/>
  <c r="AH116" i="6"/>
  <c r="AG260" i="6"/>
  <c r="AG148" i="6"/>
  <c r="AH196" i="6"/>
  <c r="AG100" i="6"/>
  <c r="AH340" i="6"/>
  <c r="AG36" i="6"/>
  <c r="AG20" i="6"/>
  <c r="AH20" i="6"/>
  <c r="AY4" i="6"/>
  <c r="AK272" i="6"/>
  <c r="AK192" i="6"/>
  <c r="AK288" i="6"/>
  <c r="AK96" i="6"/>
  <c r="AK128" i="6"/>
  <c r="AK320" i="6"/>
  <c r="AK176" i="6"/>
  <c r="AK336" i="6"/>
  <c r="AK48" i="6"/>
  <c r="AK32" i="6"/>
  <c r="AK224" i="6"/>
  <c r="AK144" i="6"/>
  <c r="AK80" i="6"/>
  <c r="AK208" i="6"/>
  <c r="AK64" i="6"/>
  <c r="AK160" i="6"/>
  <c r="AK304" i="6"/>
  <c r="AK352" i="6"/>
  <c r="AK256" i="6"/>
  <c r="AK240" i="6"/>
  <c r="AK112" i="6"/>
  <c r="AK16" i="6"/>
  <c r="AL351" i="6" l="1"/>
  <c r="AL335" i="6"/>
  <c r="AL223" i="6"/>
  <c r="AL143" i="6"/>
  <c r="AL159" i="6"/>
  <c r="AL95" i="6"/>
  <c r="AL239" i="6"/>
  <c r="AL271" i="6"/>
  <c r="AL287" i="6"/>
  <c r="AZ3" i="6"/>
  <c r="AL127" i="6"/>
  <c r="AL191" i="6"/>
  <c r="AL175" i="6"/>
  <c r="AL303" i="6"/>
  <c r="AL319" i="6"/>
  <c r="AL255" i="6"/>
  <c r="AL63" i="6"/>
  <c r="AL111" i="6"/>
  <c r="AL79" i="6"/>
  <c r="AL47" i="6"/>
  <c r="AL207" i="6"/>
  <c r="AL15" i="6"/>
  <c r="AL31" i="6"/>
  <c r="AU9" i="6"/>
  <c r="AG357" i="6"/>
  <c r="AG325" i="6"/>
  <c r="AG213" i="6"/>
  <c r="AG197" i="6"/>
  <c r="AG133" i="6"/>
  <c r="AG341" i="6"/>
  <c r="AG165" i="6"/>
  <c r="AG245" i="6"/>
  <c r="AG181" i="6"/>
  <c r="AG293" i="6"/>
  <c r="AG261" i="6"/>
  <c r="AG101" i="6"/>
  <c r="AG85" i="6"/>
  <c r="AG277" i="6"/>
  <c r="AG149" i="6"/>
  <c r="AG69" i="6"/>
  <c r="AG53" i="6"/>
  <c r="AG229" i="6"/>
  <c r="AG309" i="6"/>
  <c r="AG117" i="6"/>
  <c r="AG37" i="6"/>
  <c r="AG21" i="6"/>
  <c r="AZ4" i="6"/>
  <c r="AL272" i="6"/>
  <c r="AL208" i="6"/>
  <c r="AL176" i="6"/>
  <c r="AL304" i="6"/>
  <c r="AL96" i="6"/>
  <c r="AL320" i="6"/>
  <c r="AL288" i="6"/>
  <c r="AL240" i="6"/>
  <c r="AL112" i="6"/>
  <c r="AL336" i="6"/>
  <c r="AL128" i="6"/>
  <c r="AL144" i="6"/>
  <c r="AL48" i="6"/>
  <c r="AL352" i="6"/>
  <c r="AL64" i="6"/>
  <c r="AL192" i="6"/>
  <c r="AL80" i="6"/>
  <c r="AL160" i="6"/>
  <c r="AL32" i="6"/>
  <c r="AL256" i="6"/>
  <c r="AL224" i="6"/>
  <c r="AL16" i="6"/>
  <c r="AW7" i="6"/>
  <c r="AI323" i="6"/>
  <c r="AI227" i="6"/>
  <c r="AI99" i="6"/>
  <c r="AI243" i="6"/>
  <c r="AI51" i="6"/>
  <c r="AI355" i="6"/>
  <c r="AI259" i="6"/>
  <c r="AI83" i="6"/>
  <c r="AI131" i="6"/>
  <c r="AI307" i="6"/>
  <c r="AI195" i="6"/>
  <c r="AI275" i="6"/>
  <c r="AI115" i="6"/>
  <c r="AI179" i="6"/>
  <c r="AI339" i="6"/>
  <c r="AI67" i="6"/>
  <c r="AI35" i="6"/>
  <c r="AI291" i="6"/>
  <c r="AI163" i="6"/>
  <c r="AI211" i="6"/>
  <c r="AI147" i="6"/>
  <c r="AI19" i="6"/>
  <c r="AY5" i="6"/>
  <c r="AK337" i="6"/>
  <c r="AK209" i="6"/>
  <c r="AK145" i="6"/>
  <c r="AK65" i="6"/>
  <c r="AK321" i="6"/>
  <c r="AK353" i="6"/>
  <c r="AK225" i="6"/>
  <c r="AK113" i="6"/>
  <c r="AK257" i="6"/>
  <c r="AK289" i="6"/>
  <c r="AK193" i="6"/>
  <c r="AK97" i="6"/>
  <c r="AK305" i="6"/>
  <c r="AK273" i="6"/>
  <c r="AK177" i="6"/>
  <c r="AK81" i="6"/>
  <c r="AK129" i="6"/>
  <c r="AK241" i="6"/>
  <c r="AK161" i="6"/>
  <c r="AK33" i="6"/>
  <c r="AK49" i="6"/>
  <c r="AK17" i="6"/>
  <c r="AW8" i="6"/>
  <c r="AI356" i="6"/>
  <c r="AI292" i="6"/>
  <c r="AI228" i="6"/>
  <c r="AI116" i="6"/>
  <c r="AI52" i="6"/>
  <c r="AI324" i="6"/>
  <c r="AI180" i="6"/>
  <c r="AI100" i="6"/>
  <c r="AI196" i="6"/>
  <c r="AI308" i="6"/>
  <c r="AI212" i="6"/>
  <c r="AI84" i="6"/>
  <c r="AI132" i="6"/>
  <c r="AI36" i="6"/>
  <c r="AI276" i="6"/>
  <c r="AI164" i="6"/>
  <c r="AI68" i="6"/>
  <c r="AI340" i="6"/>
  <c r="AI244" i="6"/>
  <c r="AI148" i="6"/>
  <c r="AI260" i="6"/>
  <c r="AI20" i="6"/>
  <c r="AT10" i="6"/>
  <c r="AF294" i="6"/>
  <c r="AF342" i="6"/>
  <c r="AF310" i="6"/>
  <c r="AF326" i="6"/>
  <c r="AF150" i="6"/>
  <c r="AF358" i="6"/>
  <c r="AF134" i="6"/>
  <c r="AF182" i="6"/>
  <c r="AF70" i="6"/>
  <c r="AF278" i="6"/>
  <c r="AF230" i="6"/>
  <c r="AF54" i="6"/>
  <c r="AF262" i="6"/>
  <c r="AF214" i="6"/>
  <c r="AF118" i="6"/>
  <c r="AF102" i="6"/>
  <c r="AF86" i="6"/>
  <c r="AF38" i="6"/>
  <c r="AF246" i="6"/>
  <c r="AF166" i="6"/>
  <c r="AF198" i="6"/>
  <c r="AF22" i="6"/>
  <c r="AX6" i="6"/>
  <c r="AJ338" i="6"/>
  <c r="AJ162" i="6"/>
  <c r="AJ322" i="6"/>
  <c r="AJ114" i="6"/>
  <c r="AJ82" i="6"/>
  <c r="AJ226" i="6"/>
  <c r="AJ146" i="6"/>
  <c r="AJ210" i="6"/>
  <c r="AJ274" i="6"/>
  <c r="AJ258" i="6"/>
  <c r="AJ50" i="6"/>
  <c r="AJ130" i="6"/>
  <c r="AJ242" i="6"/>
  <c r="AJ34" i="6"/>
  <c r="AJ290" i="6"/>
  <c r="AJ194" i="6"/>
  <c r="AJ354" i="6"/>
  <c r="AJ98" i="6"/>
  <c r="AJ178" i="6"/>
  <c r="AJ306" i="6"/>
  <c r="AJ66" i="6"/>
  <c r="AJ18" i="6"/>
  <c r="AM319" i="6" l="1"/>
  <c r="AM95" i="6"/>
  <c r="AM303" i="6"/>
  <c r="AM271" i="6"/>
  <c r="AM31" i="6"/>
  <c r="AM207" i="6"/>
  <c r="AM239" i="6"/>
  <c r="AM335" i="6"/>
  <c r="AM255" i="6"/>
  <c r="AM15" i="6"/>
  <c r="AM79" i="6"/>
  <c r="AM287" i="6"/>
  <c r="AM191" i="6"/>
  <c r="AM159" i="6"/>
  <c r="AM47" i="6"/>
  <c r="AM351" i="6"/>
  <c r="AM223" i="6"/>
  <c r="AM175" i="6"/>
  <c r="AM143" i="6"/>
  <c r="AM63" i="6"/>
  <c r="AM127" i="6"/>
  <c r="AM111" i="6"/>
  <c r="AX8" i="6"/>
  <c r="AJ324" i="6"/>
  <c r="AJ196" i="6"/>
  <c r="AJ228" i="6"/>
  <c r="AJ84" i="6"/>
  <c r="AJ52" i="6"/>
  <c r="AJ308" i="6"/>
  <c r="AJ132" i="6"/>
  <c r="AJ100" i="6"/>
  <c r="AJ276" i="6"/>
  <c r="AJ292" i="6"/>
  <c r="AJ116" i="6"/>
  <c r="AJ68" i="6"/>
  <c r="AJ356" i="6"/>
  <c r="AJ244" i="6"/>
  <c r="AJ212" i="6"/>
  <c r="AJ260" i="6"/>
  <c r="AJ340" i="6"/>
  <c r="AJ148" i="6"/>
  <c r="AJ164" i="6"/>
  <c r="AJ180" i="6"/>
  <c r="AJ36" i="6"/>
  <c r="AJ20" i="6"/>
  <c r="AU10" i="6"/>
  <c r="AG310" i="6"/>
  <c r="AG230" i="6"/>
  <c r="AG246" i="6"/>
  <c r="AG150" i="6"/>
  <c r="AG102" i="6"/>
  <c r="AG294" i="6"/>
  <c r="AG262" i="6"/>
  <c r="AG86" i="6"/>
  <c r="AG358" i="6"/>
  <c r="AG342" i="6"/>
  <c r="AG214" i="6"/>
  <c r="AG182" i="6"/>
  <c r="AG134" i="6"/>
  <c r="AG38" i="6"/>
  <c r="AG326" i="6"/>
  <c r="AG54" i="6"/>
  <c r="AG278" i="6"/>
  <c r="AG70" i="6"/>
  <c r="AG118" i="6"/>
  <c r="AG166" i="6"/>
  <c r="AG198" i="6"/>
  <c r="AG22" i="6"/>
  <c r="AM336" i="6"/>
  <c r="AM208" i="6"/>
  <c r="AM128" i="6"/>
  <c r="AM224" i="6"/>
  <c r="AM80" i="6"/>
  <c r="AM288" i="6"/>
  <c r="AM160" i="6"/>
  <c r="AM256" i="6"/>
  <c r="AM144" i="6"/>
  <c r="AM48" i="6"/>
  <c r="AM32" i="6"/>
  <c r="AM352" i="6"/>
  <c r="AM304" i="6"/>
  <c r="AM176" i="6"/>
  <c r="AM112" i="6"/>
  <c r="AM64" i="6"/>
  <c r="AM272" i="6"/>
  <c r="AM192" i="6"/>
  <c r="AM240" i="6"/>
  <c r="AM96" i="6"/>
  <c r="AM320" i="6"/>
  <c r="AM16" i="6"/>
  <c r="AY6" i="6"/>
  <c r="AK354" i="6"/>
  <c r="AK242" i="6"/>
  <c r="AK178" i="6"/>
  <c r="AK338" i="6"/>
  <c r="AK82" i="6"/>
  <c r="AK306" i="6"/>
  <c r="AK226" i="6"/>
  <c r="AK162" i="6"/>
  <c r="AK258" i="6"/>
  <c r="AK66" i="6"/>
  <c r="AK274" i="6"/>
  <c r="AK210" i="6"/>
  <c r="AK146" i="6"/>
  <c r="AK130" i="6"/>
  <c r="AK50" i="6"/>
  <c r="AK34" i="6"/>
  <c r="AK290" i="6"/>
  <c r="AK194" i="6"/>
  <c r="AK322" i="6"/>
  <c r="AK98" i="6"/>
  <c r="AK114" i="6"/>
  <c r="AK18" i="6"/>
  <c r="AX7" i="6"/>
  <c r="AJ307" i="6"/>
  <c r="AJ179" i="6"/>
  <c r="AJ195" i="6"/>
  <c r="AJ291" i="6"/>
  <c r="AJ339" i="6"/>
  <c r="AJ259" i="6"/>
  <c r="AJ115" i="6"/>
  <c r="AJ83" i="6"/>
  <c r="AJ227" i="6"/>
  <c r="AJ67" i="6"/>
  <c r="AJ51" i="6"/>
  <c r="AJ355" i="6"/>
  <c r="AJ131" i="6"/>
  <c r="AJ243" i="6"/>
  <c r="AJ323" i="6"/>
  <c r="AJ211" i="6"/>
  <c r="AJ163" i="6"/>
  <c r="AJ35" i="6"/>
  <c r="AJ275" i="6"/>
  <c r="AJ99" i="6"/>
  <c r="AJ147" i="6"/>
  <c r="AJ19" i="6"/>
  <c r="AZ5" i="6"/>
  <c r="AL273" i="6"/>
  <c r="AL225" i="6"/>
  <c r="AL145" i="6"/>
  <c r="AL177" i="6"/>
  <c r="AL129" i="6"/>
  <c r="AL353" i="6"/>
  <c r="AL209" i="6"/>
  <c r="AL113" i="6"/>
  <c r="AL193" i="6"/>
  <c r="AL337" i="6"/>
  <c r="AL161" i="6"/>
  <c r="AL241" i="6"/>
  <c r="AL81" i="6"/>
  <c r="AL257" i="6"/>
  <c r="AL49" i="6"/>
  <c r="AL289" i="6"/>
  <c r="AL97" i="6"/>
  <c r="AL305" i="6"/>
  <c r="AL65" i="6"/>
  <c r="AL321" i="6"/>
  <c r="AL33" i="6"/>
  <c r="AL17" i="6"/>
  <c r="AV9" i="6"/>
  <c r="AH277" i="6"/>
  <c r="AH229" i="6"/>
  <c r="AH149" i="6"/>
  <c r="AH53" i="6"/>
  <c r="AH69" i="6"/>
  <c r="AH37" i="6"/>
  <c r="AH341" i="6"/>
  <c r="AH357" i="6"/>
  <c r="AH245" i="6"/>
  <c r="AH165" i="6"/>
  <c r="AH325" i="6"/>
  <c r="AH261" i="6"/>
  <c r="AH101" i="6"/>
  <c r="AH197" i="6"/>
  <c r="AH309" i="6"/>
  <c r="AH117" i="6"/>
  <c r="AH181" i="6"/>
  <c r="AH85" i="6"/>
  <c r="AH213" i="6"/>
  <c r="AH293" i="6"/>
  <c r="AH133" i="6"/>
  <c r="AH21" i="6"/>
  <c r="AM305" i="6" l="1"/>
  <c r="AM177" i="6"/>
  <c r="AM337" i="6"/>
  <c r="AM161" i="6"/>
  <c r="AM81" i="6"/>
  <c r="AM289" i="6"/>
  <c r="AM353" i="6"/>
  <c r="AM321" i="6"/>
  <c r="AM273" i="6"/>
  <c r="AM193" i="6"/>
  <c r="AM257" i="6"/>
  <c r="AM209" i="6"/>
  <c r="AM241" i="6"/>
  <c r="AM113" i="6"/>
  <c r="AM65" i="6"/>
  <c r="AM225" i="6"/>
  <c r="AM145" i="6"/>
  <c r="AM129" i="6"/>
  <c r="AM97" i="6"/>
  <c r="AM49" i="6"/>
  <c r="AM33" i="6"/>
  <c r="AM17" i="6"/>
  <c r="AV10" i="6"/>
  <c r="AH310" i="6"/>
  <c r="AH278" i="6"/>
  <c r="AH342" i="6"/>
  <c r="AH182" i="6"/>
  <c r="AH38" i="6"/>
  <c r="AH326" i="6"/>
  <c r="AH150" i="6"/>
  <c r="AH118" i="6"/>
  <c r="AH70" i="6"/>
  <c r="AH262" i="6"/>
  <c r="AH246" i="6"/>
  <c r="AH166" i="6"/>
  <c r="AH134" i="6"/>
  <c r="AH294" i="6"/>
  <c r="AH230" i="6"/>
  <c r="AH102" i="6"/>
  <c r="AH54" i="6"/>
  <c r="AH198" i="6"/>
  <c r="AH214" i="6"/>
  <c r="AH86" i="6"/>
  <c r="AH358" i="6"/>
  <c r="AH22" i="6"/>
  <c r="AW9" i="6"/>
  <c r="AI309" i="6"/>
  <c r="AI245" i="6"/>
  <c r="AI85" i="6"/>
  <c r="AI261" i="6"/>
  <c r="AI149" i="6"/>
  <c r="AI357" i="6"/>
  <c r="AI293" i="6"/>
  <c r="AI229" i="6"/>
  <c r="AI69" i="6"/>
  <c r="AI165" i="6"/>
  <c r="AI341" i="6"/>
  <c r="AI277" i="6"/>
  <c r="AI133" i="6"/>
  <c r="AI197" i="6"/>
  <c r="AI181" i="6"/>
  <c r="AI325" i="6"/>
  <c r="AI213" i="6"/>
  <c r="AI101" i="6"/>
  <c r="AI117" i="6"/>
  <c r="AI53" i="6"/>
  <c r="AI37" i="6"/>
  <c r="AI21" i="6"/>
  <c r="AY7" i="6"/>
  <c r="AK355" i="6"/>
  <c r="AK243" i="6"/>
  <c r="AK179" i="6"/>
  <c r="AK99" i="6"/>
  <c r="AK307" i="6"/>
  <c r="AK35" i="6"/>
  <c r="AK323" i="6"/>
  <c r="AK227" i="6"/>
  <c r="AK163" i="6"/>
  <c r="AK83" i="6"/>
  <c r="AK131" i="6"/>
  <c r="AK275" i="6"/>
  <c r="AK211" i="6"/>
  <c r="AK147" i="6"/>
  <c r="AK67" i="6"/>
  <c r="AK259" i="6"/>
  <c r="AK291" i="6"/>
  <c r="AK195" i="6"/>
  <c r="AK339" i="6"/>
  <c r="AK51" i="6"/>
  <c r="AK115" i="6"/>
  <c r="AK19" i="6"/>
  <c r="AZ6" i="6"/>
  <c r="AL258" i="6"/>
  <c r="AL242" i="6"/>
  <c r="AL194" i="6"/>
  <c r="AL162" i="6"/>
  <c r="AL146" i="6"/>
  <c r="AL34" i="6"/>
  <c r="AL290" i="6"/>
  <c r="AL226" i="6"/>
  <c r="AL178" i="6"/>
  <c r="AL98" i="6"/>
  <c r="AL130" i="6"/>
  <c r="AL306" i="6"/>
  <c r="AL354" i="6"/>
  <c r="AL210" i="6"/>
  <c r="AL50" i="6"/>
  <c r="AL82" i="6"/>
  <c r="AL274" i="6"/>
  <c r="AL338" i="6"/>
  <c r="AL114" i="6"/>
  <c r="AL322" i="6"/>
  <c r="AL66" i="6"/>
  <c r="AL18" i="6"/>
  <c r="AY8" i="6"/>
  <c r="AK260" i="6"/>
  <c r="AK196" i="6"/>
  <c r="AK116" i="6"/>
  <c r="AK52" i="6"/>
  <c r="AK308" i="6"/>
  <c r="AK340" i="6"/>
  <c r="AK228" i="6"/>
  <c r="AK164" i="6"/>
  <c r="AK84" i="6"/>
  <c r="AK132" i="6"/>
  <c r="AK292" i="6"/>
  <c r="AK148" i="6"/>
  <c r="AK276" i="6"/>
  <c r="AK244" i="6"/>
  <c r="AK100" i="6"/>
  <c r="AK36" i="6"/>
  <c r="AK212" i="6"/>
  <c r="AK68" i="6"/>
  <c r="AK356" i="6"/>
  <c r="AK180" i="6"/>
  <c r="AK324" i="6"/>
  <c r="AK20" i="6"/>
  <c r="AM354" i="6" l="1"/>
  <c r="AM146" i="6"/>
  <c r="AM114" i="6"/>
  <c r="AM82" i="6"/>
  <c r="AM50" i="6"/>
  <c r="AM210" i="6"/>
  <c r="AM34" i="6"/>
  <c r="AM258" i="6"/>
  <c r="AM274" i="6"/>
  <c r="AM178" i="6"/>
  <c r="AM66" i="6"/>
  <c r="AM338" i="6"/>
  <c r="AM322" i="6"/>
  <c r="AM98" i="6"/>
  <c r="AM290" i="6"/>
  <c r="AM242" i="6"/>
  <c r="AM226" i="6"/>
  <c r="AM162" i="6"/>
  <c r="AM130" i="6"/>
  <c r="AM194" i="6"/>
  <c r="AM306" i="6"/>
  <c r="AM18" i="6"/>
  <c r="AZ8" i="6"/>
  <c r="AL340" i="6"/>
  <c r="AL356" i="6"/>
  <c r="AL244" i="6"/>
  <c r="AL308" i="6"/>
  <c r="AL212" i="6"/>
  <c r="AL36" i="6"/>
  <c r="AL292" i="6"/>
  <c r="AL228" i="6"/>
  <c r="AL132" i="6"/>
  <c r="AL100" i="6"/>
  <c r="AL180" i="6"/>
  <c r="AL260" i="6"/>
  <c r="AL324" i="6"/>
  <c r="AL196" i="6"/>
  <c r="AL84" i="6"/>
  <c r="AL164" i="6"/>
  <c r="AL276" i="6"/>
  <c r="AL148" i="6"/>
  <c r="AL52" i="6"/>
  <c r="AL68" i="6"/>
  <c r="AL116" i="6"/>
  <c r="AL20" i="6"/>
  <c r="AW10" i="6"/>
  <c r="AI358" i="6"/>
  <c r="AI342" i="6"/>
  <c r="AI182" i="6"/>
  <c r="AI70" i="6"/>
  <c r="AI294" i="6"/>
  <c r="AI246" i="6"/>
  <c r="AI230" i="6"/>
  <c r="AI166" i="6"/>
  <c r="AI310" i="6"/>
  <c r="AI214" i="6"/>
  <c r="AI38" i="6"/>
  <c r="AI102" i="6"/>
  <c r="AI86" i="6"/>
  <c r="AI326" i="6"/>
  <c r="AI198" i="6"/>
  <c r="AI278" i="6"/>
  <c r="AI150" i="6"/>
  <c r="AI54" i="6"/>
  <c r="AI134" i="6"/>
  <c r="AI118" i="6"/>
  <c r="AI262" i="6"/>
  <c r="AI22" i="6"/>
  <c r="AX9" i="6"/>
  <c r="AJ357" i="6"/>
  <c r="AJ293" i="6"/>
  <c r="AJ165" i="6"/>
  <c r="AJ229" i="6"/>
  <c r="AJ197" i="6"/>
  <c r="AJ341" i="6"/>
  <c r="AJ261" i="6"/>
  <c r="AJ133" i="6"/>
  <c r="AJ101" i="6"/>
  <c r="AJ181" i="6"/>
  <c r="AJ37" i="6"/>
  <c r="AJ325" i="6"/>
  <c r="AJ277" i="6"/>
  <c r="AJ117" i="6"/>
  <c r="AJ85" i="6"/>
  <c r="AJ53" i="6"/>
  <c r="AJ309" i="6"/>
  <c r="AJ213" i="6"/>
  <c r="AJ245" i="6"/>
  <c r="AJ69" i="6"/>
  <c r="AJ149" i="6"/>
  <c r="AJ21" i="6"/>
  <c r="AZ7" i="6"/>
  <c r="AL259" i="6"/>
  <c r="AL211" i="6"/>
  <c r="AL227" i="6"/>
  <c r="AL147" i="6"/>
  <c r="AL51" i="6"/>
  <c r="AL243" i="6"/>
  <c r="AL339" i="6"/>
  <c r="AL355" i="6"/>
  <c r="AL179" i="6"/>
  <c r="AL99" i="6"/>
  <c r="AL115" i="6"/>
  <c r="AL291" i="6"/>
  <c r="AL323" i="6"/>
  <c r="AL307" i="6"/>
  <c r="AL195" i="6"/>
  <c r="AL163" i="6"/>
  <c r="AL83" i="6"/>
  <c r="AL35" i="6"/>
  <c r="AL275" i="6"/>
  <c r="AL131" i="6"/>
  <c r="AL67" i="6"/>
  <c r="AL19" i="6"/>
  <c r="AM228" i="6" l="1"/>
  <c r="AM324" i="6"/>
  <c r="AM196" i="6"/>
  <c r="AM148" i="6"/>
  <c r="AM292" i="6"/>
  <c r="AM36" i="6"/>
  <c r="AM180" i="6"/>
  <c r="AM244" i="6"/>
  <c r="AM100" i="6"/>
  <c r="AM164" i="6"/>
  <c r="AM212" i="6"/>
  <c r="AM276" i="6"/>
  <c r="AM356" i="6"/>
  <c r="AM260" i="6"/>
  <c r="AM84" i="6"/>
  <c r="AM116" i="6"/>
  <c r="AM308" i="6"/>
  <c r="AM340" i="6"/>
  <c r="AM132" i="6"/>
  <c r="AM68" i="6"/>
  <c r="AM52" i="6"/>
  <c r="AM20" i="6"/>
  <c r="AM291" i="6"/>
  <c r="AM355" i="6"/>
  <c r="AM131" i="6"/>
  <c r="AM115" i="6"/>
  <c r="AM51" i="6"/>
  <c r="AM307" i="6"/>
  <c r="AM179" i="6"/>
  <c r="AM211" i="6"/>
  <c r="AM243" i="6"/>
  <c r="AM147" i="6"/>
  <c r="AM99" i="6"/>
  <c r="AM195" i="6"/>
  <c r="AM323" i="6"/>
  <c r="AM259" i="6"/>
  <c r="AM339" i="6"/>
  <c r="AM163" i="6"/>
  <c r="AM227" i="6"/>
  <c r="AM275" i="6"/>
  <c r="AM83" i="6"/>
  <c r="AM35" i="6"/>
  <c r="AM67" i="6"/>
  <c r="AM19" i="6"/>
  <c r="AX10" i="6"/>
  <c r="AJ342" i="6"/>
  <c r="AJ198" i="6"/>
  <c r="AJ310" i="6"/>
  <c r="AJ214" i="6"/>
  <c r="AJ118" i="6"/>
  <c r="AJ38" i="6"/>
  <c r="AJ70" i="6"/>
  <c r="AJ150" i="6"/>
  <c r="AJ230" i="6"/>
  <c r="AJ102" i="6"/>
  <c r="AJ134" i="6"/>
  <c r="AJ166" i="6"/>
  <c r="AJ246" i="6"/>
  <c r="AJ294" i="6"/>
  <c r="AJ86" i="6"/>
  <c r="AJ326" i="6"/>
  <c r="AJ182" i="6"/>
  <c r="AJ278" i="6"/>
  <c r="AJ358" i="6"/>
  <c r="AJ54" i="6"/>
  <c r="AJ262" i="6"/>
  <c r="AJ22" i="6"/>
  <c r="AY9" i="6"/>
  <c r="AK261" i="6"/>
  <c r="AK197" i="6"/>
  <c r="AK341" i="6"/>
  <c r="AK69" i="6"/>
  <c r="AK117" i="6"/>
  <c r="AK245" i="6"/>
  <c r="AK181" i="6"/>
  <c r="AK133" i="6"/>
  <c r="AK53" i="6"/>
  <c r="AK325" i="6"/>
  <c r="AK37" i="6"/>
  <c r="AK357" i="6"/>
  <c r="AK229" i="6"/>
  <c r="AK165" i="6"/>
  <c r="AK101" i="6"/>
  <c r="AK277" i="6"/>
  <c r="AK309" i="6"/>
  <c r="AK213" i="6"/>
  <c r="AK149" i="6"/>
  <c r="AK85" i="6"/>
  <c r="AK293" i="6"/>
  <c r="AK21" i="6"/>
  <c r="AZ9" i="6" l="1"/>
  <c r="AL293" i="6"/>
  <c r="AL341" i="6"/>
  <c r="AL165" i="6"/>
  <c r="AL149" i="6"/>
  <c r="AL69" i="6"/>
  <c r="AL37" i="6"/>
  <c r="AL261" i="6"/>
  <c r="AL181" i="6"/>
  <c r="AL357" i="6"/>
  <c r="AL197" i="6"/>
  <c r="AL325" i="6"/>
  <c r="AL133" i="6"/>
  <c r="AL213" i="6"/>
  <c r="AL277" i="6"/>
  <c r="AL85" i="6"/>
  <c r="AL309" i="6"/>
  <c r="AL245" i="6"/>
  <c r="AL117" i="6"/>
  <c r="AL53" i="6"/>
  <c r="AL101" i="6"/>
  <c r="AL229" i="6"/>
  <c r="AL21" i="6"/>
  <c r="AY10" i="6"/>
  <c r="AK262" i="6"/>
  <c r="AK310" i="6"/>
  <c r="AK278" i="6"/>
  <c r="AK54" i="6"/>
  <c r="AK102" i="6"/>
  <c r="AK326" i="6"/>
  <c r="AK70" i="6"/>
  <c r="AK294" i="6"/>
  <c r="AK214" i="6"/>
  <c r="AK38" i="6"/>
  <c r="AK166" i="6"/>
  <c r="AK358" i="6"/>
  <c r="AK182" i="6"/>
  <c r="AK118" i="6"/>
  <c r="AK86" i="6"/>
  <c r="AK342" i="6"/>
  <c r="AK230" i="6"/>
  <c r="AK246" i="6"/>
  <c r="AK150" i="6"/>
  <c r="AK198" i="6"/>
  <c r="AK134" i="6"/>
  <c r="AK22" i="6"/>
  <c r="AZ10" i="6" l="1"/>
  <c r="AL262" i="6"/>
  <c r="AL294" i="6"/>
  <c r="AL70" i="6"/>
  <c r="AL310" i="6"/>
  <c r="AL214" i="6"/>
  <c r="AL246" i="6"/>
  <c r="AL150" i="6"/>
  <c r="AL326" i="6"/>
  <c r="AL38" i="6"/>
  <c r="AL182" i="6"/>
  <c r="AL166" i="6"/>
  <c r="AL102" i="6"/>
  <c r="AL118" i="6"/>
  <c r="AL230" i="6"/>
  <c r="AL198" i="6"/>
  <c r="AL134" i="6"/>
  <c r="AL54" i="6"/>
  <c r="AL358" i="6"/>
  <c r="AL342" i="6"/>
  <c r="AL86" i="6"/>
  <c r="AL278" i="6"/>
  <c r="AL22" i="6"/>
  <c r="AM197" i="6"/>
  <c r="AM293" i="6"/>
  <c r="AM261" i="6"/>
  <c r="AM85" i="6"/>
  <c r="AM53" i="6"/>
  <c r="AM117" i="6"/>
  <c r="AM101" i="6"/>
  <c r="AM325" i="6"/>
  <c r="AM149" i="6"/>
  <c r="AM181" i="6"/>
  <c r="AM277" i="6"/>
  <c r="AM69" i="6"/>
  <c r="AM37" i="6"/>
  <c r="AM245" i="6"/>
  <c r="AM165" i="6"/>
  <c r="AM213" i="6"/>
  <c r="AM357" i="6"/>
  <c r="AM341" i="6"/>
  <c r="AM309" i="6"/>
  <c r="AM133" i="6"/>
  <c r="AM229" i="6"/>
  <c r="AM21" i="6"/>
  <c r="AM278" i="6" l="1"/>
  <c r="AM294" i="6"/>
  <c r="AM150" i="6"/>
  <c r="AM198" i="6"/>
  <c r="AM118" i="6"/>
  <c r="AM342" i="6"/>
  <c r="AM182" i="6"/>
  <c r="AM134" i="6"/>
  <c r="AM86" i="6"/>
  <c r="AM246" i="6"/>
  <c r="AM70" i="6"/>
  <c r="AM358" i="6"/>
  <c r="AM102" i="6"/>
  <c r="AM262" i="6"/>
  <c r="AM166" i="6"/>
  <c r="AM38" i="6"/>
  <c r="AM54" i="6"/>
  <c r="AM310" i="6"/>
  <c r="AM326" i="6"/>
  <c r="AM230" i="6"/>
  <c r="AM214" i="6"/>
  <c r="AM22" i="6"/>
</calcChain>
</file>

<file path=xl/sharedStrings.xml><?xml version="1.0" encoding="utf-8"?>
<sst xmlns="http://schemas.openxmlformats.org/spreadsheetml/2006/main" count="601" uniqueCount="75">
  <si>
    <t>Start Date</t>
  </si>
  <si>
    <t>End Date</t>
  </si>
  <si>
    <t>FY</t>
  </si>
  <si>
    <t>Oct</t>
  </si>
  <si>
    <t>Nov</t>
  </si>
  <si>
    <t>Dec</t>
  </si>
  <si>
    <t>Jan</t>
  </si>
  <si>
    <t>Feb</t>
  </si>
  <si>
    <t>Mar</t>
  </si>
  <si>
    <t>Apr</t>
  </si>
  <si>
    <t>May</t>
  </si>
  <si>
    <t>Jun</t>
  </si>
  <si>
    <t>Jul</t>
  </si>
  <si>
    <t>Aug</t>
  </si>
  <si>
    <t>Sep</t>
  </si>
  <si>
    <t>Total</t>
  </si>
  <si>
    <t>Planned Carryover Budget</t>
  </si>
  <si>
    <t>Milestone Title</t>
  </si>
  <si>
    <t>Milestone ID</t>
  </si>
  <si>
    <t>WBS:</t>
  </si>
  <si>
    <t>Project Number:</t>
  </si>
  <si>
    <t>Work Package Title:</t>
  </si>
  <si>
    <r>
      <t>Deliverable Title:</t>
    </r>
    <r>
      <rPr>
        <sz val="10"/>
        <color indexed="8"/>
        <rFont val="Arial"/>
        <family val="2"/>
      </rPr>
      <t xml:space="preserve"> </t>
    </r>
  </si>
  <si>
    <t xml:space="preserve">Objectives: </t>
  </si>
  <si>
    <t>Organization:</t>
  </si>
  <si>
    <t>Notes:</t>
  </si>
  <si>
    <t xml:space="preserve"> </t>
  </si>
  <si>
    <t>Major or Minor?</t>
  </si>
  <si>
    <r>
      <t>Deliverable Description:</t>
    </r>
    <r>
      <rPr>
        <sz val="10"/>
        <color indexed="8"/>
        <rFont val="Arial"/>
        <family val="2"/>
      </rPr>
      <t xml:space="preserve"> </t>
    </r>
  </si>
  <si>
    <t>Budget:</t>
  </si>
  <si>
    <t>Major</t>
  </si>
  <si>
    <r>
      <rPr>
        <b/>
        <sz val="8"/>
        <rFont val="Arial"/>
        <family val="2"/>
      </rPr>
      <t>Scope</t>
    </r>
    <r>
      <rPr>
        <sz val="8"/>
        <rFont val="Arial"/>
        <family val="2"/>
      </rPr>
      <t xml:space="preserve"> – Provide a description of the scope of the project.  This may be several paragraphs in length.</t>
    </r>
  </si>
  <si>
    <r>
      <rPr>
        <b/>
        <sz val="8"/>
        <rFont val="Arial"/>
        <family val="2"/>
      </rPr>
      <t>Objectives</t>
    </r>
    <r>
      <rPr>
        <sz val="8"/>
        <rFont val="Arial"/>
        <family val="2"/>
      </rPr>
      <t xml:space="preserve"> – Provide a concise description of the project’s objectives. </t>
    </r>
  </si>
  <si>
    <r>
      <rPr>
        <b/>
        <sz val="8"/>
        <rFont val="Arial"/>
        <family val="2"/>
      </rPr>
      <t xml:space="preserve">Notes - </t>
    </r>
    <r>
      <rPr>
        <sz val="8"/>
        <rFont val="Arial"/>
        <family val="2"/>
      </rPr>
      <t>In this field, list any collaborators and their organizations, plus any additional notes you wish to address to the Technical POC, National Technical Director, and Federal Manager.</t>
    </r>
  </si>
  <si>
    <r>
      <rPr>
        <sz val="8"/>
        <rFont val="Times New Roman"/>
        <family val="1"/>
      </rPr>
      <t xml:space="preserve"> </t>
    </r>
    <r>
      <rPr>
        <b/>
        <sz val="8"/>
        <rFont val="Arial"/>
        <family val="2"/>
      </rPr>
      <t>In Collaboration With</t>
    </r>
    <r>
      <rPr>
        <sz val="8"/>
        <rFont val="Arial"/>
        <family val="2"/>
      </rPr>
      <t xml:space="preserve"> – Please check one or more of the applicable boxes if the project is collaborating with an international entity, a university, and/or an industry partner and the collaboration is funded.  In the Notes section, list the primary POC for the collaboration, name of the organization and funding set aside for the collaboration.  If none of these options are applicable, please leave the boxes unchecked.</t>
    </r>
  </si>
  <si>
    <t>Monthly Planned Value</t>
  </si>
  <si>
    <t>Cumulative Planned Value</t>
  </si>
  <si>
    <t>WP ID:</t>
  </si>
  <si>
    <t xml:space="preserve">CID#: </t>
  </si>
  <si>
    <t>In Collaboration With</t>
  </si>
  <si>
    <t>Scope:</t>
  </si>
  <si>
    <t xml:space="preserve">This is the title of the milestone. </t>
  </si>
  <si>
    <t>Total Funding</t>
  </si>
  <si>
    <t>This is the amount of funding for your award.</t>
  </si>
  <si>
    <t>This is the amount of budget you have allocated in your spend plans.</t>
  </si>
  <si>
    <t>This is the difference between your funding and your budgeted spend plan. If you have allocated all of your funding, this will be zero. If you have not allocated all of it, the number will be positive. If you have allocated more than the funded amount, this number will be negative.</t>
  </si>
  <si>
    <t>These cells show the incremental budgeted planned value by month.</t>
  </si>
  <si>
    <t>These cells show the cumulative budgeted planned value by month.</t>
  </si>
  <si>
    <t>Delta (Total  Funding minus Total Budget)</t>
  </si>
  <si>
    <t>Total Planned Value</t>
  </si>
  <si>
    <t xml:space="preserve">In these fields, select "Major" or "Minor" from the drop down box, and enter the start and end dates. Major milestones are generally technical reports which are reviewed by the Technical POC and National Technical Director, and approved by the Federal Manager. Minor milestones are generally informal deliverables approved by the Technical POC. Historically the average number of milestones per project is between 9 and 12. </t>
  </si>
  <si>
    <t>This is the proposed title of the deliverable. Each milestone has a corresponding deliverable which is required to be submitted upon completion of the milestone.</t>
  </si>
  <si>
    <t>WP Title</t>
  </si>
  <si>
    <t>Submit online to:</t>
  </si>
  <si>
    <t>https://www.fedconnect.net</t>
  </si>
  <si>
    <t xml:space="preserve">Also submit via e-mail to </t>
  </si>
  <si>
    <r>
      <t xml:space="preserve">Define all of the project’s milestones in the table provided in this page. These milestones should match the milestones and deliverables from the “Project Narrative” section of the project’s application as defined in Part IV, Section E.5 of the Consolidated Innovative Nuclear Research FOA. 
</t>
    </r>
    <r>
      <rPr>
        <sz val="8"/>
        <rFont val="Arial"/>
        <family val="2"/>
      </rPr>
      <t xml:space="preserve">
This information for the Final Report is pre-populated and cannot be altered. </t>
    </r>
  </si>
  <si>
    <t>A description of the deliverable which completes the milestone. Some examples are Technical Reports or Journal Articles (for major milestones), or Summary of Findings or Receipt for Equipment Delivery (for minor milestones).</t>
  </si>
  <si>
    <t>5.01.02.01</t>
  </si>
  <si>
    <t>WP Number</t>
  </si>
  <si>
    <t>Site</t>
  </si>
  <si>
    <t>Notes</t>
  </si>
  <si>
    <t>DE-NE0009999</t>
  </si>
  <si>
    <t>Embry-Riddle Aeronautical University</t>
  </si>
  <si>
    <t>NU-22-FL-ERAU-030203-03</t>
  </si>
  <si>
    <t>(Project 22-23456) Sample NEUP Award</t>
  </si>
  <si>
    <t xml:space="preserve">Revision 0 - Initial proposed project plan
Contract ID #: DE-NE0009999
Contract Award Dates: 10/1/2022 - 9/30/2025
Funds by FY2022 B&amp;R: AF4202010, $999,000
Workscope Code: 
Collaborators:
</t>
  </si>
  <si>
    <t>Provide the estimated monthly spend plan for the milestone.  Enter the estimated whole dollar (no decimals) value by month for each milestone in the cell for that month. For the FY2022 R&amp;D award projects, the first available month is October FY2023. Note that the US Government fiscal year is October - September, so FY2023 begins in October 2022.
The total for all milestone budgets must equal the total funding for the project. There are totals at the bottom of the worksheet for you to verify you have allocated all of your funding. When you have budgeted the entire funded amount for your award, the Delta cell will equal zero ($0).</t>
  </si>
  <si>
    <t>This template is for informational purposes only.  
NEUP awardees will be provided with award-specific templates after awards are finalized.</t>
  </si>
  <si>
    <t>INRREPORTS@INL.GOV; psdrept@id.doe.gov; neup@id.doe.gov; neupawards@alleghenyst.com; Federal Manager; DOE-ID TPO</t>
  </si>
  <si>
    <t>Message Subject Line:</t>
  </si>
  <si>
    <t>DE-NE0009999 NEUP Work Package Template</t>
  </si>
  <si>
    <t>23-00000</t>
  </si>
  <si>
    <t xml:space="preserve">Revision 0 - Initial proposed project plan
Contract ID #: DE-NE0009999
Contract Award Dates: 10/1/2023 - 9/30/2026
Funds by FY2022 B&amp;R: AF4202010, $999,000
Workscope Code: 
Collaborators:
</t>
  </si>
  <si>
    <t>FY 2023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</si>
</sst>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409]&quot;$&quot;#,##0"/>
    <numFmt numFmtId="165" formatCode="[$-10409]m/d/yyyy"/>
    <numFmt numFmtId="166" formatCode="[$-10409]#,##0"/>
    <numFmt numFmtId="168" formatCode="_(* #,##0_);_(* \(#,##0\);_(* &quot;-&quot;??_);_(@_)"/>
    <numFmt numFmtId="169" formatCode="[$-10409]mm\-dd\-yyyy"/>
  </numFmts>
  <fonts count="22" x14ac:knownFonts="1">
    <font>
      <sz val="10"/>
      <name val="Arial"/>
    </font>
    <font>
      <b/>
      <sz val="14"/>
      <color indexed="8"/>
      <name val="Arial"/>
      <family val="2"/>
    </font>
    <font>
      <b/>
      <sz val="10"/>
      <color indexed="8"/>
      <name val="Arial"/>
      <family val="2"/>
    </font>
    <font>
      <sz val="10"/>
      <color indexed="8"/>
      <name val="Arial"/>
      <family val="2"/>
    </font>
    <font>
      <sz val="8"/>
      <color indexed="8"/>
      <name val="Arial Narrow"/>
      <family val="2"/>
    </font>
    <font>
      <sz val="10"/>
      <name val="Arial"/>
      <family val="2"/>
    </font>
    <font>
      <b/>
      <sz val="12"/>
      <color indexed="8"/>
      <name val="Arial"/>
      <family val="2"/>
    </font>
    <font>
      <sz val="12"/>
      <color indexed="8"/>
      <name val="Arial"/>
      <family val="2"/>
    </font>
    <font>
      <b/>
      <sz val="9"/>
      <color indexed="8"/>
      <name val="Arial"/>
      <family val="2"/>
    </font>
    <font>
      <sz val="9"/>
      <color indexed="8"/>
      <name val="Arial"/>
      <family val="2"/>
    </font>
    <font>
      <u/>
      <sz val="10"/>
      <color theme="10"/>
      <name val="Arial"/>
      <family val="2"/>
    </font>
    <font>
      <u/>
      <sz val="10"/>
      <color theme="11"/>
      <name val="Arial"/>
      <family val="2"/>
    </font>
    <font>
      <sz val="8"/>
      <name val="Symbol"/>
      <family val="1"/>
      <charset val="2"/>
    </font>
    <font>
      <sz val="8"/>
      <name val="Times New Roman"/>
      <family val="1"/>
    </font>
    <font>
      <b/>
      <sz val="8"/>
      <name val="Arial"/>
      <family val="2"/>
    </font>
    <font>
      <sz val="8"/>
      <name val="Arial"/>
      <family val="2"/>
    </font>
    <font>
      <sz val="10"/>
      <name val="Arial"/>
      <family val="2"/>
    </font>
    <font>
      <i/>
      <sz val="10"/>
      <name val="Arial"/>
      <family val="2"/>
    </font>
    <font>
      <i/>
      <u/>
      <sz val="9"/>
      <color theme="10"/>
      <name val="Arial"/>
      <family val="2"/>
    </font>
    <font>
      <i/>
      <sz val="9"/>
      <color indexed="8"/>
      <name val="Arial"/>
      <family val="2"/>
    </font>
    <font>
      <sz val="8"/>
      <color rgb="FF000000"/>
      <name val="Segoe UI"/>
      <family val="2"/>
    </font>
    <font>
      <b/>
      <sz val="14"/>
      <name val="Arial"/>
      <family val="2"/>
    </font>
  </fonts>
  <fills count="8">
    <fill>
      <patternFill patternType="none"/>
    </fill>
    <fill>
      <patternFill patternType="gray125"/>
    </fill>
    <fill>
      <patternFill patternType="solid">
        <fgColor indexed="9"/>
        <bgColor indexed="0"/>
      </patternFill>
    </fill>
    <fill>
      <patternFill patternType="solid">
        <fgColor indexed="10"/>
        <bgColor indexed="0"/>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00"/>
        <bgColor indexed="64"/>
      </patternFill>
    </fill>
  </fills>
  <borders count="20">
    <border>
      <left/>
      <right/>
      <top/>
      <bottom/>
      <diagonal/>
    </border>
    <border>
      <left/>
      <right/>
      <top style="thin">
        <color indexed="10"/>
      </top>
      <bottom/>
      <diagonal/>
    </border>
    <border>
      <left style="thin">
        <color indexed="10"/>
      </left>
      <right style="thin">
        <color indexed="10"/>
      </right>
      <top style="thin">
        <color indexed="10"/>
      </top>
      <bottom style="thin">
        <color indexed="1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10"/>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10"/>
      </left>
      <right style="thin">
        <color indexed="10"/>
      </right>
      <top style="thin">
        <color indexed="10"/>
      </top>
      <bottom style="thin">
        <color indexed="1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indexed="10"/>
      </top>
      <bottom/>
      <diagonal/>
    </border>
    <border>
      <left style="thin">
        <color auto="1"/>
      </left>
      <right style="thin">
        <color auto="1"/>
      </right>
      <top style="thin">
        <color auto="1"/>
      </top>
      <bottom/>
      <diagonal/>
    </border>
    <border>
      <left/>
      <right/>
      <top/>
      <bottom style="thin">
        <color auto="1"/>
      </bottom>
      <diagonal/>
    </border>
  </borders>
  <cellStyleXfs count="35">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43" fontId="16" fillId="0" borderId="0" applyFont="0" applyFill="0" applyBorder="0" applyAlignment="0" applyProtection="0"/>
    <xf numFmtId="0" fontId="10" fillId="0" borderId="0" applyNumberFormat="0" applyFill="0" applyBorder="0" applyAlignment="0" applyProtection="0"/>
    <xf numFmtId="169" fontId="5" fillId="0" borderId="0" applyNumberFormat="0" applyProtection="0"/>
    <xf numFmtId="169" fontId="10" fillId="0" borderId="0" applyNumberFormat="0" applyFill="0" applyBorder="0" applyAlignment="0" applyProtection="0"/>
  </cellStyleXfs>
  <cellXfs count="92">
    <xf numFmtId="0" fontId="0" fillId="0" borderId="0" xfId="0"/>
    <xf numFmtId="0" fontId="0" fillId="0" borderId="1" xfId="0" applyBorder="1" applyAlignment="1" applyProtection="1">
      <alignment vertical="top" wrapText="1"/>
      <protection locked="0"/>
    </xf>
    <xf numFmtId="0" fontId="2" fillId="2" borderId="2" xfId="0" applyFont="1" applyFill="1" applyBorder="1" applyAlignment="1" applyProtection="1">
      <alignment vertical="center" wrapText="1" readingOrder="1"/>
      <protection locked="0"/>
    </xf>
    <xf numFmtId="0" fontId="2" fillId="3" borderId="3" xfId="0" applyFont="1" applyFill="1" applyBorder="1" applyAlignment="1" applyProtection="1">
      <alignment horizontal="center" vertical="top" wrapText="1" readingOrder="1"/>
    </xf>
    <xf numFmtId="0" fontId="5" fillId="0" borderId="0" xfId="0" applyFont="1"/>
    <xf numFmtId="0" fontId="0" fillId="0" borderId="0" xfId="0" applyProtection="1"/>
    <xf numFmtId="0" fontId="2" fillId="2" borderId="2" xfId="0" applyFont="1" applyFill="1" applyBorder="1" applyAlignment="1" applyProtection="1">
      <alignment vertical="center" wrapText="1" readingOrder="1"/>
    </xf>
    <xf numFmtId="0" fontId="2" fillId="2" borderId="3" xfId="0" applyFont="1" applyFill="1" applyBorder="1" applyAlignment="1" applyProtection="1">
      <alignment horizontal="center" vertical="top" wrapText="1" readingOrder="1"/>
    </xf>
    <xf numFmtId="0" fontId="0" fillId="0" borderId="0" xfId="0" applyAlignment="1">
      <alignment vertical="center"/>
    </xf>
    <xf numFmtId="0" fontId="2" fillId="2" borderId="9" xfId="0" applyFont="1" applyFill="1" applyBorder="1" applyAlignment="1" applyProtection="1">
      <alignment horizontal="center" vertical="center" wrapText="1" readingOrder="1"/>
    </xf>
    <xf numFmtId="0" fontId="3" fillId="0" borderId="9" xfId="0" applyFont="1" applyFill="1" applyBorder="1" applyAlignment="1" applyProtection="1">
      <alignment vertical="center" wrapText="1"/>
      <protection locked="0"/>
    </xf>
    <xf numFmtId="0" fontId="12" fillId="0" borderId="0" xfId="0" applyFont="1" applyBorder="1" applyAlignment="1">
      <alignment vertical="top" wrapText="1"/>
    </xf>
    <xf numFmtId="0" fontId="3" fillId="5" borderId="9" xfId="0" applyFont="1" applyFill="1" applyBorder="1" applyAlignment="1" applyProtection="1">
      <alignment vertical="center" wrapText="1"/>
    </xf>
    <xf numFmtId="166" fontId="4" fillId="4" borderId="3" xfId="0" applyNumberFormat="1" applyFont="1" applyFill="1" applyBorder="1" applyAlignment="1" applyProtection="1">
      <alignment horizontal="right" wrapText="1" readingOrder="1"/>
    </xf>
    <xf numFmtId="0" fontId="15" fillId="0" borderId="0" xfId="0" applyFont="1" applyAlignment="1">
      <alignment vertical="center" wrapText="1"/>
    </xf>
    <xf numFmtId="0" fontId="15" fillId="0" borderId="0" xfId="0" applyFont="1" applyAlignment="1">
      <alignment horizontal="left" vertical="center"/>
    </xf>
    <xf numFmtId="0" fontId="14" fillId="0" borderId="0" xfId="0" applyFont="1" applyAlignment="1">
      <alignment vertical="center" wrapText="1"/>
    </xf>
    <xf numFmtId="14" fontId="0" fillId="0" borderId="0" xfId="0" applyNumberFormat="1"/>
    <xf numFmtId="168" fontId="0" fillId="0" borderId="0" xfId="31" applyNumberFormat="1" applyFont="1"/>
    <xf numFmtId="14" fontId="0" fillId="0" borderId="0" xfId="31" applyNumberFormat="1" applyFont="1"/>
    <xf numFmtId="166" fontId="4" fillId="6" borderId="3" xfId="0" applyNumberFormat="1" applyFont="1" applyFill="1" applyBorder="1" applyAlignment="1" applyProtection="1">
      <alignment horizontal="right" wrapText="1" readingOrder="1"/>
      <protection locked="0"/>
    </xf>
    <xf numFmtId="0" fontId="9" fillId="0" borderId="13" xfId="0" applyFont="1" applyBorder="1" applyAlignment="1" applyProtection="1">
      <alignment horizontal="center" vertical="top" wrapText="1" readingOrder="1"/>
      <protection locked="0"/>
    </xf>
    <xf numFmtId="0" fontId="9" fillId="0" borderId="13" xfId="0" applyFont="1" applyBorder="1" applyAlignment="1" applyProtection="1">
      <alignment vertical="top" wrapText="1" readingOrder="1"/>
      <protection locked="0"/>
    </xf>
    <xf numFmtId="166" fontId="4" fillId="4" borderId="3" xfId="0" applyNumberFormat="1" applyFont="1" applyFill="1" applyBorder="1" applyAlignment="1" applyProtection="1">
      <alignment horizontal="right" wrapText="1" readingOrder="1"/>
    </xf>
    <xf numFmtId="0" fontId="0" fillId="0" borderId="17" xfId="0" applyBorder="1" applyAlignment="1" applyProtection="1">
      <alignment vertical="top" wrapText="1"/>
      <protection locked="0"/>
    </xf>
    <xf numFmtId="14" fontId="3" fillId="0" borderId="0" xfId="0" applyNumberFormat="1" applyFont="1" applyFill="1" applyBorder="1" applyAlignment="1" applyProtection="1">
      <alignment horizontal="center" vertical="center" wrapText="1"/>
    </xf>
    <xf numFmtId="0" fontId="3" fillId="0" borderId="9" xfId="0" applyFont="1" applyFill="1" applyBorder="1" applyAlignment="1" applyProtection="1">
      <alignment vertical="center" wrapText="1"/>
      <protection locked="0"/>
    </xf>
    <xf numFmtId="166" fontId="0" fillId="0" borderId="0" xfId="0" applyNumberFormat="1"/>
    <xf numFmtId="0" fontId="6" fillId="2" borderId="14" xfId="0" applyFont="1" applyFill="1" applyBorder="1" applyAlignment="1">
      <alignment vertical="center" wrapText="1" readingOrder="1"/>
    </xf>
    <xf numFmtId="164" fontId="7" fillId="0" borderId="18" xfId="0" applyNumberFormat="1" applyFont="1" applyBorder="1" applyAlignment="1">
      <alignment vertical="top" wrapText="1" readingOrder="1"/>
    </xf>
    <xf numFmtId="165" fontId="3" fillId="5" borderId="18" xfId="0" applyNumberFormat="1" applyFont="1" applyFill="1" applyBorder="1" applyAlignment="1">
      <alignment vertical="top" wrapText="1" readingOrder="1"/>
    </xf>
    <xf numFmtId="0" fontId="1" fillId="2" borderId="14" xfId="0" applyFont="1" applyFill="1" applyBorder="1" applyAlignment="1">
      <alignment horizontal="right" vertical="center" wrapText="1" readingOrder="1"/>
    </xf>
    <xf numFmtId="0" fontId="2" fillId="2" borderId="9" xfId="0" applyFont="1" applyFill="1" applyBorder="1" applyAlignment="1" applyProtection="1">
      <alignment horizontal="center" vertical="center" wrapText="1" readingOrder="1"/>
    </xf>
    <xf numFmtId="0" fontId="2" fillId="2" borderId="3" xfId="0" applyFont="1" applyFill="1" applyBorder="1" applyAlignment="1" applyProtection="1">
      <alignment horizontal="center" vertical="top" wrapText="1" readingOrder="1"/>
    </xf>
    <xf numFmtId="166" fontId="4" fillId="6" borderId="3" xfId="0" applyNumberFormat="1" applyFont="1" applyFill="1" applyBorder="1" applyAlignment="1" applyProtection="1">
      <alignment horizontal="right" wrapText="1" readingOrder="1"/>
    </xf>
    <xf numFmtId="0" fontId="8" fillId="2" borderId="13" xfId="0" applyFont="1" applyFill="1" applyBorder="1" applyAlignment="1" applyProtection="1">
      <alignment horizontal="center" vertical="center" wrapText="1" readingOrder="1"/>
      <protection locked="0"/>
    </xf>
    <xf numFmtId="0" fontId="15" fillId="0" borderId="10" xfId="0" applyFont="1" applyBorder="1" applyAlignment="1">
      <alignment horizontal="left" vertical="top" wrapText="1"/>
    </xf>
    <xf numFmtId="0" fontId="15" fillId="0" borderId="0" xfId="0" applyFont="1" applyBorder="1" applyAlignment="1">
      <alignment horizontal="left" vertical="top" wrapText="1"/>
    </xf>
    <xf numFmtId="0" fontId="12" fillId="0" borderId="0" xfId="0" applyFont="1" applyBorder="1" applyAlignment="1">
      <alignment horizontal="left" vertical="top" wrapText="1"/>
    </xf>
    <xf numFmtId="0" fontId="15" fillId="0" borderId="10" xfId="0" applyFont="1" applyBorder="1" applyAlignment="1">
      <alignment horizontal="left" vertical="top"/>
    </xf>
    <xf numFmtId="0" fontId="15" fillId="0" borderId="0" xfId="0" applyFont="1" applyBorder="1" applyAlignment="1">
      <alignment horizontal="left" vertical="top"/>
    </xf>
    <xf numFmtId="0" fontId="3" fillId="0" borderId="8" xfId="0" applyFont="1" applyBorder="1" applyAlignment="1" applyProtection="1">
      <alignment vertical="top" wrapText="1" readingOrder="1"/>
      <protection locked="0"/>
    </xf>
    <xf numFmtId="0" fontId="3" fillId="0" borderId="8" xfId="0" applyFont="1" applyFill="1" applyBorder="1" applyAlignment="1" applyProtection="1">
      <alignment vertical="top" wrapText="1" readingOrder="1"/>
      <protection locked="0"/>
    </xf>
    <xf numFmtId="0" fontId="1" fillId="2" borderId="11" xfId="0" applyFont="1" applyFill="1" applyBorder="1" applyAlignment="1" applyProtection="1">
      <alignment horizontal="left" vertical="center" wrapText="1" readingOrder="1"/>
    </xf>
    <xf numFmtId="0" fontId="1" fillId="2" borderId="12" xfId="0" applyFont="1" applyFill="1" applyBorder="1" applyAlignment="1" applyProtection="1">
      <alignment horizontal="left" vertical="center" wrapText="1" readingOrder="1"/>
    </xf>
    <xf numFmtId="0" fontId="17" fillId="0" borderId="9" xfId="0" applyFont="1" applyBorder="1" applyAlignment="1">
      <alignment horizontal="right" vertical="center"/>
    </xf>
    <xf numFmtId="164" fontId="18" fillId="0" borderId="9" xfId="32" applyNumberFormat="1" applyFont="1" applyBorder="1" applyAlignment="1">
      <alignment vertical="center" wrapText="1" readingOrder="1"/>
    </xf>
    <xf numFmtId="164" fontId="19" fillId="0" borderId="9" xfId="0" applyNumberFormat="1" applyFont="1" applyBorder="1" applyAlignment="1">
      <alignment vertical="center" wrapText="1" readingOrder="1"/>
    </xf>
    <xf numFmtId="164" fontId="19" fillId="0" borderId="9" xfId="0" applyNumberFormat="1" applyFont="1" applyBorder="1" applyAlignment="1">
      <alignment vertical="top" wrapText="1" readingOrder="1"/>
    </xf>
    <xf numFmtId="0" fontId="6" fillId="2" borderId="14" xfId="0" applyFont="1" applyFill="1" applyBorder="1" applyAlignment="1">
      <alignment horizontal="center" vertical="center" wrapText="1" readingOrder="1"/>
    </xf>
    <xf numFmtId="0" fontId="6" fillId="2" borderId="15" xfId="0" applyFont="1" applyFill="1" applyBorder="1" applyAlignment="1">
      <alignment horizontal="center" vertical="center" wrapText="1" readingOrder="1"/>
    </xf>
    <xf numFmtId="164" fontId="7" fillId="5" borderId="18" xfId="0" applyNumberFormat="1" applyFont="1" applyFill="1" applyBorder="1" applyAlignment="1">
      <alignment horizontal="center" vertical="top" wrapText="1" readingOrder="1"/>
    </xf>
    <xf numFmtId="0" fontId="1" fillId="5" borderId="9" xfId="0" applyFont="1" applyFill="1" applyBorder="1" applyAlignment="1">
      <alignment vertical="top" wrapText="1" readingOrder="1"/>
    </xf>
    <xf numFmtId="0" fontId="1" fillId="5" borderId="9" xfId="0" applyFont="1" applyFill="1" applyBorder="1" applyAlignment="1" applyProtection="1">
      <alignment vertical="top" wrapText="1" readingOrder="1"/>
      <protection locked="0"/>
    </xf>
    <xf numFmtId="14" fontId="3" fillId="0" borderId="9" xfId="0" applyNumberFormat="1"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readingOrder="1"/>
    </xf>
    <xf numFmtId="0" fontId="3" fillId="0" borderId="9" xfId="0" applyFont="1" applyBorder="1" applyAlignment="1" applyProtection="1">
      <alignment vertical="center" wrapText="1"/>
      <protection locked="0"/>
    </xf>
    <xf numFmtId="166" fontId="4" fillId="4" borderId="3" xfId="0" applyNumberFormat="1" applyFont="1" applyFill="1" applyBorder="1" applyAlignment="1" applyProtection="1">
      <alignment horizontal="right" wrapText="1" readingOrder="1"/>
    </xf>
    <xf numFmtId="0" fontId="2" fillId="2" borderId="4" xfId="0" applyFont="1" applyFill="1" applyBorder="1" applyAlignment="1" applyProtection="1">
      <alignment horizontal="right" vertical="top" wrapText="1" readingOrder="1"/>
    </xf>
    <xf numFmtId="0" fontId="2" fillId="2" borderId="5" xfId="0" applyFont="1" applyFill="1" applyBorder="1" applyAlignment="1" applyProtection="1">
      <alignment horizontal="right" vertical="top" wrapText="1" readingOrder="1"/>
    </xf>
    <xf numFmtId="166" fontId="4" fillId="4" borderId="4" xfId="0" applyNumberFormat="1" applyFont="1" applyFill="1" applyBorder="1" applyAlignment="1" applyProtection="1">
      <alignment horizontal="right" wrapText="1" readingOrder="1"/>
    </xf>
    <xf numFmtId="166" fontId="4" fillId="4" borderId="6" xfId="0" applyNumberFormat="1" applyFont="1" applyFill="1" applyBorder="1" applyAlignment="1" applyProtection="1">
      <alignment horizontal="right" wrapText="1" readingOrder="1"/>
    </xf>
    <xf numFmtId="0" fontId="2" fillId="2" borderId="4" xfId="0" applyFont="1" applyFill="1" applyBorder="1" applyAlignment="1" applyProtection="1">
      <alignment horizontal="center" vertical="top" wrapText="1" readingOrder="1"/>
    </xf>
    <xf numFmtId="0" fontId="2" fillId="2" borderId="6" xfId="0" applyFont="1" applyFill="1" applyBorder="1" applyAlignment="1" applyProtection="1">
      <alignment horizontal="center" vertical="top" wrapText="1" readingOrder="1"/>
    </xf>
    <xf numFmtId="0" fontId="2" fillId="2" borderId="4" xfId="0" applyFont="1" applyFill="1" applyBorder="1" applyAlignment="1" applyProtection="1">
      <alignment horizontal="left" vertical="top" wrapText="1" readingOrder="1"/>
    </xf>
    <xf numFmtId="0" fontId="2" fillId="2" borderId="5" xfId="0" applyFont="1" applyFill="1" applyBorder="1" applyAlignment="1" applyProtection="1">
      <alignment horizontal="left" vertical="top" wrapText="1" readingOrder="1"/>
    </xf>
    <xf numFmtId="0" fontId="14" fillId="0" borderId="0" xfId="0" applyFont="1" applyAlignment="1">
      <alignment horizontal="left" vertical="center" wrapText="1"/>
    </xf>
    <xf numFmtId="0" fontId="15" fillId="0" borderId="0" xfId="0" applyFont="1" applyAlignment="1">
      <alignment vertical="center" wrapText="1"/>
    </xf>
    <xf numFmtId="0" fontId="15" fillId="0" borderId="0" xfId="0" applyFont="1" applyAlignment="1">
      <alignment vertical="top" wrapText="1"/>
    </xf>
    <xf numFmtId="0" fontId="1" fillId="2" borderId="14" xfId="0" applyFont="1" applyFill="1" applyBorder="1" applyAlignment="1">
      <alignment horizontal="right" vertical="center" wrapText="1" readingOrder="1"/>
    </xf>
    <xf numFmtId="0" fontId="1" fillId="2" borderId="16" xfId="0" applyFont="1" applyFill="1" applyBorder="1" applyAlignment="1">
      <alignment horizontal="right" vertical="center" wrapText="1" readingOrder="1"/>
    </xf>
    <xf numFmtId="0" fontId="1" fillId="2" borderId="15" xfId="0" applyFont="1" applyFill="1" applyBorder="1" applyAlignment="1">
      <alignment horizontal="right" vertical="center" wrapText="1" readingOrder="1"/>
    </xf>
    <xf numFmtId="0" fontId="1" fillId="5" borderId="3" xfId="0" applyFont="1" applyFill="1" applyBorder="1" applyAlignment="1" applyProtection="1">
      <alignment vertical="top" wrapText="1" readingOrder="1"/>
    </xf>
    <xf numFmtId="0" fontId="2" fillId="2" borderId="3" xfId="0" applyFont="1" applyFill="1" applyBorder="1" applyAlignment="1" applyProtection="1">
      <alignment horizontal="center" vertical="top" wrapText="1" readingOrder="1"/>
    </xf>
    <xf numFmtId="0" fontId="3" fillId="5" borderId="9" xfId="0" applyFont="1" applyFill="1" applyBorder="1" applyAlignment="1" applyProtection="1">
      <alignment vertical="center" wrapText="1"/>
    </xf>
    <xf numFmtId="0" fontId="3" fillId="5" borderId="9" xfId="0" applyFont="1" applyFill="1" applyBorder="1" applyAlignment="1" applyProtection="1">
      <alignment horizontal="left" vertical="center" wrapText="1"/>
    </xf>
    <xf numFmtId="14" fontId="3" fillId="5" borderId="9" xfId="0" applyNumberFormat="1" applyFont="1" applyFill="1" applyBorder="1" applyAlignment="1" applyProtection="1">
      <alignment horizontal="center" vertical="center" wrapText="1"/>
    </xf>
    <xf numFmtId="0" fontId="2" fillId="2" borderId="7" xfId="0" applyFont="1" applyFill="1" applyBorder="1" applyAlignment="1" applyProtection="1">
      <alignment vertical="center" wrapText="1" readingOrder="1"/>
      <protection locked="0"/>
    </xf>
    <xf numFmtId="0" fontId="2" fillId="2" borderId="0" xfId="0" applyFont="1" applyFill="1" applyBorder="1" applyAlignment="1" applyProtection="1">
      <alignment vertical="center" wrapText="1" readingOrder="1"/>
      <protection locked="0"/>
    </xf>
    <xf numFmtId="0" fontId="2" fillId="2" borderId="7" xfId="0" applyFont="1" applyFill="1" applyBorder="1" applyAlignment="1" applyProtection="1">
      <alignment vertical="center" wrapText="1" readingOrder="1"/>
    </xf>
    <xf numFmtId="0" fontId="2" fillId="2" borderId="0" xfId="0" applyFont="1" applyFill="1" applyBorder="1" applyAlignment="1" applyProtection="1">
      <alignment vertical="center" wrapText="1" readingOrder="1"/>
    </xf>
    <xf numFmtId="0" fontId="2" fillId="3" borderId="4" xfId="0" applyFont="1" applyFill="1" applyBorder="1" applyAlignment="1" applyProtection="1">
      <alignment horizontal="right" vertical="top" wrapText="1" readingOrder="1"/>
    </xf>
    <xf numFmtId="0" fontId="2" fillId="3" borderId="5" xfId="0" applyFont="1" applyFill="1" applyBorder="1" applyAlignment="1" applyProtection="1">
      <alignment horizontal="right" vertical="top" wrapText="1" readingOrder="1"/>
    </xf>
    <xf numFmtId="0" fontId="2" fillId="3" borderId="6" xfId="0" applyFont="1" applyFill="1" applyBorder="1" applyAlignment="1" applyProtection="1">
      <alignment horizontal="right" vertical="top" wrapText="1" readingOrder="1"/>
    </xf>
    <xf numFmtId="0" fontId="15" fillId="0" borderId="0" xfId="0" applyFont="1" applyAlignment="1">
      <alignment horizontal="left" vertical="center"/>
    </xf>
    <xf numFmtId="0" fontId="15" fillId="0" borderId="0" xfId="0" applyFont="1" applyAlignment="1">
      <alignment horizontal="left" vertical="top" wrapText="1"/>
    </xf>
    <xf numFmtId="0" fontId="0" fillId="4" borderId="3" xfId="0" applyFill="1" applyBorder="1" applyAlignment="1" applyProtection="1"/>
    <xf numFmtId="164" fontId="0" fillId="4" borderId="3" xfId="0" applyNumberFormat="1" applyFill="1" applyBorder="1" applyAlignment="1" applyProtection="1"/>
    <xf numFmtId="0" fontId="21" fillId="7" borderId="19" xfId="0" applyFont="1" applyFill="1" applyBorder="1" applyAlignment="1">
      <alignment horizontal="center" wrapText="1"/>
    </xf>
    <xf numFmtId="0" fontId="21" fillId="7" borderId="19" xfId="0" applyFont="1" applyFill="1" applyBorder="1" applyAlignment="1">
      <alignment horizontal="center"/>
    </xf>
  </cellXfs>
  <cellStyles count="35">
    <cellStyle name="Comma" xfId="31"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2" builtinId="8"/>
    <cellStyle name="Hyperlink 2" xfId="34" xr:uid="{00000000-0005-0000-0000-000020000000}"/>
    <cellStyle name="Normal" xfId="0" builtinId="0"/>
    <cellStyle name="Normal 2" xfId="33" xr:uid="{00000000-0005-0000-0000-000022000000}"/>
  </cellStyles>
  <dxfs count="4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85A3B5"/>
      <rgbColor rgb="00D3D3D3"/>
      <rgbColor rgb="00FFFFFF"/>
      <rgbColor rgb="00CCFF99"/>
      <rgbColor rgb="00DCDCDC"/>
      <rgbColor rgb="00000000"/>
      <rgbColor rgb="00FF0000"/>
      <rgbColor rgb="00F5F5F5"/>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33CCCC"/>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2</xdr:col>
          <xdr:colOff>981075</xdr:colOff>
          <xdr:row>8</xdr:row>
          <xdr:rowOff>228600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International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1171575</xdr:colOff>
          <xdr:row>8</xdr:row>
          <xdr:rowOff>9525</xdr:rowOff>
        </xdr:from>
        <xdr:to>
          <xdr:col>2</xdr:col>
          <xdr:colOff>2143125</xdr:colOff>
          <xdr:row>8</xdr:row>
          <xdr:rowOff>219075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University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2276475</xdr:colOff>
          <xdr:row>8</xdr:row>
          <xdr:rowOff>28575</xdr:rowOff>
        </xdr:from>
        <xdr:to>
          <xdr:col>3</xdr:col>
          <xdr:colOff>142875</xdr:colOff>
          <xdr:row>8</xdr:row>
          <xdr:rowOff>219075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Industry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1171575</xdr:colOff>
          <xdr:row>8</xdr:row>
          <xdr:rowOff>9525</xdr:rowOff>
        </xdr:from>
        <xdr:to>
          <xdr:col>2</xdr:col>
          <xdr:colOff>2143125</xdr:colOff>
          <xdr:row>8</xdr:row>
          <xdr:rowOff>219075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University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2276475</xdr:colOff>
          <xdr:row>8</xdr:row>
          <xdr:rowOff>28575</xdr:rowOff>
        </xdr:from>
        <xdr:to>
          <xdr:col>3</xdr:col>
          <xdr:colOff>142875</xdr:colOff>
          <xdr:row>8</xdr:row>
          <xdr:rowOff>219075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Industry</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fedconnect.net/"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8"/>
  <sheetViews>
    <sheetView tabSelected="1" workbookViewId="0">
      <selection activeCell="A14" sqref="A14:E14"/>
    </sheetView>
  </sheetViews>
  <sheetFormatPr defaultColWidth="8.85546875" defaultRowHeight="12.75" x14ac:dyDescent="0.2"/>
  <cols>
    <col min="1" max="1" width="22.28515625" customWidth="1"/>
    <col min="2" max="2" width="11.140625" customWidth="1"/>
    <col min="3" max="3" width="46.42578125" customWidth="1"/>
    <col min="4" max="4" width="12.28515625" bestFit="1" customWidth="1"/>
    <col min="5" max="5" width="12.140625" bestFit="1" customWidth="1"/>
    <col min="7" max="7" width="11.42578125" customWidth="1"/>
    <col min="8" max="8" width="10.140625" customWidth="1"/>
    <col min="9" max="9" width="11.140625" customWidth="1"/>
  </cols>
  <sheetData>
    <row r="1" spans="1:13" ht="57" customHeight="1" x14ac:dyDescent="0.25">
      <c r="A1" s="90" t="s">
        <v>68</v>
      </c>
      <c r="B1" s="90"/>
      <c r="C1" s="90"/>
      <c r="D1" s="90"/>
      <c r="E1" s="90"/>
    </row>
    <row r="2" spans="1:13" ht="64.5" customHeight="1" x14ac:dyDescent="0.2">
      <c r="A2" s="31" t="s">
        <v>21</v>
      </c>
      <c r="B2" s="52" t="s">
        <v>65</v>
      </c>
      <c r="C2" s="52"/>
      <c r="D2" s="52"/>
      <c r="E2" s="52"/>
    </row>
    <row r="3" spans="1:13" ht="18" customHeight="1" x14ac:dyDescent="0.2">
      <c r="A3" s="31" t="s">
        <v>24</v>
      </c>
      <c r="B3" s="52" t="s">
        <v>63</v>
      </c>
      <c r="C3" s="52"/>
      <c r="D3" s="52"/>
      <c r="E3" s="52"/>
    </row>
    <row r="4" spans="1:13" ht="18" customHeight="1" x14ac:dyDescent="0.2">
      <c r="A4" s="31" t="s">
        <v>19</v>
      </c>
      <c r="B4" s="52" t="s">
        <v>58</v>
      </c>
      <c r="C4" s="52"/>
      <c r="D4" s="52"/>
      <c r="E4" s="52"/>
    </row>
    <row r="5" spans="1:13" ht="18" customHeight="1" x14ac:dyDescent="0.2">
      <c r="A5" s="31" t="s">
        <v>37</v>
      </c>
      <c r="B5" s="52" t="s">
        <v>64</v>
      </c>
      <c r="C5" s="52"/>
      <c r="D5" s="52"/>
      <c r="E5" s="52"/>
    </row>
    <row r="6" spans="1:13" ht="18" customHeight="1" x14ac:dyDescent="0.2">
      <c r="A6" s="31" t="s">
        <v>38</v>
      </c>
      <c r="B6" s="52" t="s">
        <v>62</v>
      </c>
      <c r="C6" s="52"/>
      <c r="D6" s="52"/>
      <c r="E6" s="52"/>
    </row>
    <row r="7" spans="1:13" ht="18" customHeight="1" x14ac:dyDescent="0.2">
      <c r="A7" s="31" t="s">
        <v>20</v>
      </c>
      <c r="B7" s="53" t="s">
        <v>72</v>
      </c>
      <c r="C7" s="53"/>
      <c r="D7" s="53"/>
      <c r="E7" s="53"/>
      <c r="G7" s="11"/>
      <c r="H7" s="11"/>
      <c r="I7" s="11"/>
      <c r="J7" s="11"/>
      <c r="K7" s="11"/>
      <c r="L7" s="11"/>
      <c r="M7" s="11"/>
    </row>
    <row r="8" spans="1:13" ht="15.75" customHeight="1" x14ac:dyDescent="0.2">
      <c r="A8" s="49" t="s">
        <v>74</v>
      </c>
      <c r="B8" s="50"/>
      <c r="C8" s="28" t="s">
        <v>39</v>
      </c>
      <c r="D8" s="28" t="s">
        <v>0</v>
      </c>
      <c r="E8" s="28" t="s">
        <v>1</v>
      </c>
      <c r="F8" s="38" t="s">
        <v>34</v>
      </c>
      <c r="G8" s="38"/>
      <c r="H8" s="38"/>
      <c r="I8" s="38"/>
      <c r="J8" s="38"/>
      <c r="K8" s="38"/>
      <c r="L8" s="38"/>
      <c r="M8" s="38"/>
    </row>
    <row r="9" spans="1:13" ht="18.75" customHeight="1" x14ac:dyDescent="0.2">
      <c r="A9" s="51">
        <v>999000</v>
      </c>
      <c r="B9" s="51"/>
      <c r="C9" s="29"/>
      <c r="D9" s="30">
        <v>45200</v>
      </c>
      <c r="E9" s="30">
        <v>46295</v>
      </c>
      <c r="F9" s="38"/>
      <c r="G9" s="38"/>
      <c r="H9" s="38"/>
      <c r="I9" s="38"/>
      <c r="J9" s="38"/>
      <c r="K9" s="38"/>
      <c r="L9" s="38"/>
      <c r="M9" s="38"/>
    </row>
    <row r="10" spans="1:13" ht="18.75" customHeight="1" x14ac:dyDescent="0.2">
      <c r="A10" s="45" t="s">
        <v>53</v>
      </c>
      <c r="B10" s="45"/>
      <c r="C10" s="46" t="s">
        <v>54</v>
      </c>
      <c r="D10" s="46"/>
      <c r="E10" s="46"/>
      <c r="F10" s="38"/>
      <c r="G10" s="38"/>
      <c r="H10" s="38"/>
      <c r="I10" s="38"/>
      <c r="J10" s="38"/>
      <c r="K10" s="38"/>
      <c r="L10" s="38"/>
      <c r="M10" s="38"/>
    </row>
    <row r="11" spans="1:13" ht="36.75" customHeight="1" x14ac:dyDescent="0.2">
      <c r="A11" s="45" t="s">
        <v>55</v>
      </c>
      <c r="B11" s="45"/>
      <c r="C11" s="47" t="s">
        <v>69</v>
      </c>
      <c r="D11" s="47"/>
      <c r="E11" s="47"/>
      <c r="F11" s="38"/>
      <c r="G11" s="38"/>
      <c r="H11" s="38"/>
      <c r="I11" s="38"/>
      <c r="J11" s="38"/>
      <c r="K11" s="38"/>
      <c r="L11" s="38"/>
      <c r="M11" s="38"/>
    </row>
    <row r="12" spans="1:13" ht="18.75" customHeight="1" x14ac:dyDescent="0.2">
      <c r="A12" s="45" t="s">
        <v>70</v>
      </c>
      <c r="B12" s="45"/>
      <c r="C12" s="48" t="s">
        <v>71</v>
      </c>
      <c r="D12" s="48"/>
      <c r="E12" s="48"/>
      <c r="F12" s="38"/>
      <c r="G12" s="38"/>
      <c r="H12" s="38"/>
      <c r="I12" s="38"/>
      <c r="J12" s="38"/>
      <c r="K12" s="38"/>
      <c r="L12" s="38"/>
      <c r="M12" s="38"/>
    </row>
    <row r="13" spans="1:13" ht="18" customHeight="1" x14ac:dyDescent="0.2">
      <c r="A13" s="43" t="s">
        <v>40</v>
      </c>
      <c r="B13" s="44"/>
      <c r="C13" s="44"/>
      <c r="D13" s="44"/>
      <c r="E13" s="44"/>
      <c r="F13" s="38"/>
      <c r="G13" s="38"/>
      <c r="H13" s="38"/>
      <c r="I13" s="38"/>
      <c r="J13" s="38"/>
      <c r="K13" s="38"/>
      <c r="L13" s="38"/>
      <c r="M13" s="38"/>
    </row>
    <row r="14" spans="1:13" ht="151.5" customHeight="1" x14ac:dyDescent="0.2">
      <c r="A14" s="42"/>
      <c r="B14" s="42"/>
      <c r="C14" s="42"/>
      <c r="D14" s="42"/>
      <c r="E14" s="42"/>
      <c r="F14" s="36" t="s">
        <v>31</v>
      </c>
      <c r="G14" s="37"/>
      <c r="H14" s="37"/>
      <c r="I14" s="37"/>
      <c r="J14" s="37"/>
      <c r="K14" s="37"/>
      <c r="L14" s="37"/>
      <c r="M14" s="37"/>
    </row>
    <row r="15" spans="1:13" ht="18" customHeight="1" x14ac:dyDescent="0.2">
      <c r="A15" s="43" t="s">
        <v>23</v>
      </c>
      <c r="B15" s="44"/>
      <c r="C15" s="44"/>
      <c r="D15" s="44"/>
      <c r="E15" s="44"/>
    </row>
    <row r="16" spans="1:13" ht="139.5" customHeight="1" x14ac:dyDescent="0.2">
      <c r="A16" s="42"/>
      <c r="B16" s="42"/>
      <c r="C16" s="42"/>
      <c r="D16" s="42"/>
      <c r="E16" s="42"/>
      <c r="F16" s="39" t="s">
        <v>32</v>
      </c>
      <c r="G16" s="40"/>
      <c r="H16" s="40"/>
      <c r="I16" s="40"/>
      <c r="J16" s="40"/>
      <c r="K16" s="40"/>
      <c r="L16" s="40"/>
      <c r="M16" s="40"/>
    </row>
    <row r="17" spans="1:13" ht="18" x14ac:dyDescent="0.2">
      <c r="A17" s="43" t="s">
        <v>25</v>
      </c>
      <c r="B17" s="44"/>
      <c r="C17" s="44"/>
      <c r="D17" s="44"/>
      <c r="E17" s="44"/>
    </row>
    <row r="18" spans="1:13" ht="139.5" customHeight="1" x14ac:dyDescent="0.2">
      <c r="A18" s="41" t="s">
        <v>73</v>
      </c>
      <c r="B18" s="41"/>
      <c r="C18" s="41"/>
      <c r="D18" s="41"/>
      <c r="E18" s="41"/>
      <c r="F18" s="36" t="s">
        <v>33</v>
      </c>
      <c r="G18" s="37"/>
      <c r="H18" s="37"/>
      <c r="I18" s="37"/>
      <c r="J18" s="37"/>
      <c r="K18" s="37"/>
      <c r="L18" s="37"/>
      <c r="M18" s="37"/>
    </row>
  </sheetData>
  <mergeCells count="25">
    <mergeCell ref="A1:E1"/>
    <mergeCell ref="A8:B8"/>
    <mergeCell ref="A9:B9"/>
    <mergeCell ref="B2:E2"/>
    <mergeCell ref="B3:E3"/>
    <mergeCell ref="B4:E4"/>
    <mergeCell ref="B5:E5"/>
    <mergeCell ref="B6:E6"/>
    <mergeCell ref="B7:E7"/>
    <mergeCell ref="F18:M18"/>
    <mergeCell ref="F8:M13"/>
    <mergeCell ref="F14:M14"/>
    <mergeCell ref="F16:M16"/>
    <mergeCell ref="A18:E18"/>
    <mergeCell ref="A14:E14"/>
    <mergeCell ref="A16:E16"/>
    <mergeCell ref="A13:E13"/>
    <mergeCell ref="A15:E15"/>
    <mergeCell ref="A17:E17"/>
    <mergeCell ref="A10:B10"/>
    <mergeCell ref="C10:E10"/>
    <mergeCell ref="A11:B11"/>
    <mergeCell ref="C11:E11"/>
    <mergeCell ref="A12:B12"/>
    <mergeCell ref="C12:E12"/>
  </mergeCells>
  <dataValidations count="1">
    <dataValidation type="date" allowBlank="1" showInputMessage="1" showErrorMessage="1" errorTitle="Invalid Input" error="Input must be date (MM/DD/YYYY)" sqref="D9:E9" xr:uid="{00000000-0002-0000-0000-000000000000}">
      <formula1>367</formula1>
      <formula2>73020</formula2>
    </dataValidation>
  </dataValidations>
  <hyperlinks>
    <hyperlink ref="C10" r:id="rId1" xr:uid="{00000000-0004-0000-0000-000000000000}"/>
  </hyperlinks>
  <pageMargins left="0.25" right="0.25" top="0.75" bottom="0.75" header="0.3" footer="0.3"/>
  <pageSetup scale="73" fitToHeight="2"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54" r:id="rId5" name="Check Box 6">
              <controlPr defaultSize="0" autoFill="0" autoLine="0" autoPict="0">
                <anchor moveWithCells="1">
                  <from>
                    <xdr:col>2</xdr:col>
                    <xdr:colOff>0</xdr:colOff>
                    <xdr:row>8</xdr:row>
                    <xdr:rowOff>9525</xdr:rowOff>
                  </from>
                  <to>
                    <xdr:col>2</xdr:col>
                    <xdr:colOff>981075</xdr:colOff>
                    <xdr:row>8</xdr:row>
                    <xdr:rowOff>228600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2</xdr:col>
                    <xdr:colOff>1171575</xdr:colOff>
                    <xdr:row>8</xdr:row>
                    <xdr:rowOff>9525</xdr:rowOff>
                  </from>
                  <to>
                    <xdr:col>2</xdr:col>
                    <xdr:colOff>2143125</xdr:colOff>
                    <xdr:row>8</xdr:row>
                    <xdr:rowOff>219075</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2</xdr:col>
                    <xdr:colOff>2276475</xdr:colOff>
                    <xdr:row>8</xdr:row>
                    <xdr:rowOff>28575</xdr:rowOff>
                  </from>
                  <to>
                    <xdr:col>3</xdr:col>
                    <xdr:colOff>142875</xdr:colOff>
                    <xdr:row>8</xdr:row>
                    <xdr:rowOff>219075</xdr:rowOff>
                  </to>
                </anchor>
              </controlPr>
            </control>
          </mc:Choice>
        </mc:AlternateContent>
        <mc:AlternateContent xmlns:mc="http://schemas.openxmlformats.org/markup-compatibility/2006">
          <mc:Choice Requires="x14">
            <control shapeId="2063" r:id="rId8" name="Check Box 15">
              <controlPr defaultSize="0" autoFill="0" autoLine="0" autoPict="0">
                <anchor moveWithCells="1">
                  <from>
                    <xdr:col>2</xdr:col>
                    <xdr:colOff>1171575</xdr:colOff>
                    <xdr:row>8</xdr:row>
                    <xdr:rowOff>9525</xdr:rowOff>
                  </from>
                  <to>
                    <xdr:col>2</xdr:col>
                    <xdr:colOff>2143125</xdr:colOff>
                    <xdr:row>8</xdr:row>
                    <xdr:rowOff>219075</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2</xdr:col>
                    <xdr:colOff>2276475</xdr:colOff>
                    <xdr:row>8</xdr:row>
                    <xdr:rowOff>28575</xdr:rowOff>
                  </from>
                  <to>
                    <xdr:col>3</xdr:col>
                    <xdr:colOff>142875</xdr:colOff>
                    <xdr:row>8</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L391"/>
  <sheetViews>
    <sheetView zoomScaleNormal="100" workbookViewId="0">
      <selection sqref="A1:O1"/>
    </sheetView>
  </sheetViews>
  <sheetFormatPr defaultColWidth="8.85546875" defaultRowHeight="12.75" x14ac:dyDescent="0.2"/>
  <cols>
    <col min="16" max="16" width="12.28515625" hidden="1" customWidth="1"/>
    <col min="17" max="17" width="8.85546875" hidden="1" customWidth="1"/>
    <col min="18" max="27" width="8.85546875" customWidth="1"/>
    <col min="28" max="28" width="9.85546875" hidden="1" customWidth="1"/>
    <col min="29" max="29" width="10.140625" hidden="1" customWidth="1"/>
    <col min="30" max="30" width="9.85546875" hidden="1" customWidth="1"/>
    <col min="31" max="31" width="10.140625" hidden="1" customWidth="1"/>
    <col min="32" max="32" width="8.85546875" hidden="1" customWidth="1"/>
    <col min="33" max="39" width="9.85546875" hidden="1" customWidth="1"/>
    <col min="40" max="40" width="8.85546875" hidden="1" customWidth="1"/>
    <col min="41" max="43" width="11" hidden="1" customWidth="1"/>
    <col min="44" max="52" width="9.85546875" hidden="1" customWidth="1"/>
    <col min="53" max="53" width="9.85546875" bestFit="1" customWidth="1"/>
  </cols>
  <sheetData>
    <row r="1" spans="1:64" ht="40.5" customHeight="1" x14ac:dyDescent="0.25">
      <c r="A1" s="90" t="s">
        <v>68</v>
      </c>
      <c r="B1" s="91"/>
      <c r="C1" s="91"/>
      <c r="D1" s="91"/>
      <c r="E1" s="91"/>
      <c r="F1" s="91"/>
      <c r="G1" s="91"/>
      <c r="H1" s="91"/>
      <c r="I1" s="91"/>
      <c r="J1" s="91"/>
      <c r="K1" s="91"/>
      <c r="L1" s="91"/>
      <c r="M1" s="91"/>
      <c r="N1" s="91"/>
      <c r="O1" s="91"/>
    </row>
    <row r="2" spans="1:64" ht="18" customHeight="1" x14ac:dyDescent="0.2">
      <c r="A2" s="71" t="s">
        <v>21</v>
      </c>
      <c r="B2" s="72"/>
      <c r="C2" s="73"/>
      <c r="D2" s="74" t="str">
        <f>'Scope and Objectives'!B2</f>
        <v>(Project 22-23456) Sample NEUP Award</v>
      </c>
      <c r="E2" s="74"/>
      <c r="F2" s="74"/>
      <c r="G2" s="74"/>
      <c r="H2" s="74"/>
      <c r="I2" s="74"/>
      <c r="J2" s="74"/>
      <c r="K2" s="74"/>
      <c r="L2" s="74"/>
      <c r="M2" s="74"/>
      <c r="N2" s="74"/>
      <c r="O2" s="74"/>
    </row>
    <row r="3" spans="1:64" ht="18" customHeight="1" x14ac:dyDescent="0.2">
      <c r="A3" s="71" t="s">
        <v>24</v>
      </c>
      <c r="B3" s="72"/>
      <c r="C3" s="73"/>
      <c r="D3" s="74" t="str">
        <f>'Scope and Objectives'!B3</f>
        <v>Embry-Riddle Aeronautical University</v>
      </c>
      <c r="E3" s="74"/>
      <c r="F3" s="74"/>
      <c r="G3" s="74"/>
      <c r="H3" s="74"/>
      <c r="I3" s="74"/>
      <c r="J3" s="74"/>
      <c r="K3" s="74"/>
      <c r="L3" s="74"/>
      <c r="M3" s="74"/>
      <c r="N3" s="74"/>
      <c r="O3" s="74"/>
      <c r="R3" s="14"/>
      <c r="S3" s="14"/>
      <c r="T3" s="14"/>
      <c r="U3" s="14"/>
      <c r="V3" s="14"/>
      <c r="W3" s="14"/>
      <c r="X3" s="14"/>
      <c r="Y3" s="14"/>
      <c r="Z3" s="14"/>
      <c r="AB3" s="17">
        <v>44835</v>
      </c>
      <c r="AC3" s="17">
        <f>AB3+31</f>
        <v>44866</v>
      </c>
      <c r="AD3" s="17">
        <f>AC3+30</f>
        <v>44896</v>
      </c>
      <c r="AE3" s="17">
        <f t="shared" ref="AE3:AF7" si="0">AD3+31</f>
        <v>44927</v>
      </c>
      <c r="AF3" s="17">
        <f t="shared" si="0"/>
        <v>44958</v>
      </c>
      <c r="AG3" s="17">
        <f>AF3+28</f>
        <v>44986</v>
      </c>
      <c r="AH3" s="17">
        <f>AG3+31</f>
        <v>45017</v>
      </c>
      <c r="AI3" s="17">
        <f>AH3+30</f>
        <v>45047</v>
      </c>
      <c r="AJ3" s="17">
        <f>AI3+31</f>
        <v>45078</v>
      </c>
      <c r="AK3" s="17">
        <f>AJ3+30</f>
        <v>45108</v>
      </c>
      <c r="AL3" s="17">
        <f t="shared" ref="AL3:AM7" si="1">AK3+31</f>
        <v>45139</v>
      </c>
      <c r="AM3" s="17">
        <f t="shared" si="1"/>
        <v>45170</v>
      </c>
      <c r="AO3" s="19">
        <f>AB3+30</f>
        <v>44865</v>
      </c>
      <c r="AP3" s="17">
        <f>AO3+30</f>
        <v>44895</v>
      </c>
      <c r="AQ3" s="17">
        <f>AP3+31</f>
        <v>44926</v>
      </c>
      <c r="AR3" s="17">
        <f t="shared" ref="AR3:AR10" si="2">AQ3+31</f>
        <v>44957</v>
      </c>
      <c r="AS3" s="17">
        <f>AR3+28</f>
        <v>44985</v>
      </c>
      <c r="AT3" s="17">
        <f>AS3+31</f>
        <v>45016</v>
      </c>
      <c r="AU3" s="17">
        <f>AT3+30</f>
        <v>45046</v>
      </c>
      <c r="AV3" s="17">
        <f>AU3+31</f>
        <v>45077</v>
      </c>
      <c r="AW3" s="17">
        <f>AV3+30</f>
        <v>45107</v>
      </c>
      <c r="AX3" s="17">
        <f>AW3+31</f>
        <v>45138</v>
      </c>
      <c r="AY3" s="17">
        <f t="shared" ref="AY3:AY10" si="3">AX3+31</f>
        <v>45169</v>
      </c>
      <c r="AZ3" s="17">
        <f>AY3+30</f>
        <v>45199</v>
      </c>
      <c r="BA3" s="19"/>
      <c r="BB3" s="18"/>
      <c r="BC3" s="18"/>
      <c r="BD3" s="18"/>
      <c r="BE3" s="18"/>
      <c r="BF3" s="18"/>
      <c r="BG3" s="18"/>
      <c r="BH3" s="18"/>
      <c r="BI3" s="18"/>
      <c r="BJ3" s="18"/>
      <c r="BK3" s="18"/>
      <c r="BL3" s="18"/>
    </row>
    <row r="4" spans="1:64" ht="18" customHeight="1" x14ac:dyDescent="0.2">
      <c r="A4" s="71" t="s">
        <v>19</v>
      </c>
      <c r="B4" s="72"/>
      <c r="C4" s="73"/>
      <c r="D4" s="74" t="str">
        <f>'Scope and Objectives'!B4</f>
        <v>5.01.02.01</v>
      </c>
      <c r="E4" s="74"/>
      <c r="F4" s="74"/>
      <c r="G4" s="74"/>
      <c r="H4" s="74"/>
      <c r="I4" s="74"/>
      <c r="J4" s="74"/>
      <c r="K4" s="74"/>
      <c r="L4" s="74"/>
      <c r="M4" s="74"/>
      <c r="N4" s="74"/>
      <c r="O4" s="74"/>
      <c r="S4" s="16"/>
      <c r="T4" s="16"/>
      <c r="U4" s="16"/>
      <c r="V4" s="16"/>
      <c r="W4" s="16"/>
      <c r="X4" s="16"/>
      <c r="Y4" s="16"/>
      <c r="Z4" s="16"/>
      <c r="AB4" s="17">
        <f>AB3+365</f>
        <v>45200</v>
      </c>
      <c r="AC4" s="17">
        <f>AB4+31</f>
        <v>45231</v>
      </c>
      <c r="AD4" s="17">
        <f>AC4+30</f>
        <v>45261</v>
      </c>
      <c r="AE4" s="17">
        <f t="shared" si="0"/>
        <v>45292</v>
      </c>
      <c r="AF4" s="17">
        <f t="shared" si="0"/>
        <v>45323</v>
      </c>
      <c r="AG4" s="17">
        <f>AF4+29</f>
        <v>45352</v>
      </c>
      <c r="AH4" s="17">
        <f>AG4+31</f>
        <v>45383</v>
      </c>
      <c r="AI4" s="17">
        <f>AH4+30</f>
        <v>45413</v>
      </c>
      <c r="AJ4" s="17">
        <f>AI4+31</f>
        <v>45444</v>
      </c>
      <c r="AK4" s="17">
        <f>AJ4+30</f>
        <v>45474</v>
      </c>
      <c r="AL4" s="17">
        <f t="shared" si="1"/>
        <v>45505</v>
      </c>
      <c r="AM4" s="17">
        <f t="shared" si="1"/>
        <v>45536</v>
      </c>
      <c r="AO4" s="17">
        <f>AO3+365</f>
        <v>45230</v>
      </c>
      <c r="AP4" s="17">
        <f t="shared" ref="AP4:AP10" si="4">AO4+30</f>
        <v>45260</v>
      </c>
      <c r="AQ4" s="17">
        <f t="shared" ref="AQ4:AQ10" si="5">AP4+31</f>
        <v>45291</v>
      </c>
      <c r="AR4" s="17">
        <f t="shared" si="2"/>
        <v>45322</v>
      </c>
      <c r="AS4" s="17">
        <f>AR4+29</f>
        <v>45351</v>
      </c>
      <c r="AT4" s="17">
        <f t="shared" ref="AT4:AT10" si="6">AS4+31</f>
        <v>45382</v>
      </c>
      <c r="AU4" s="17">
        <f t="shared" ref="AU4:AU10" si="7">AT4+30</f>
        <v>45412</v>
      </c>
      <c r="AV4" s="17">
        <f t="shared" ref="AV4:AV10" si="8">AU4+31</f>
        <v>45443</v>
      </c>
      <c r="AW4" s="17">
        <f t="shared" ref="AW4:AW10" si="9">AV4+30</f>
        <v>45473</v>
      </c>
      <c r="AX4" s="17">
        <f t="shared" ref="AX4:AX10" si="10">AW4+31</f>
        <v>45504</v>
      </c>
      <c r="AY4" s="17">
        <f t="shared" si="3"/>
        <v>45535</v>
      </c>
      <c r="AZ4" s="17">
        <f t="shared" ref="AZ4:AZ10" si="11">AY4+30</f>
        <v>45565</v>
      </c>
      <c r="BA4" s="19"/>
      <c r="BB4" s="18"/>
      <c r="BC4" s="18"/>
      <c r="BD4" s="18"/>
      <c r="BE4" s="18"/>
      <c r="BF4" s="18"/>
      <c r="BG4" s="18"/>
      <c r="BH4" s="18"/>
      <c r="BI4" s="18"/>
      <c r="BJ4" s="18"/>
      <c r="BK4" s="18"/>
      <c r="BL4" s="18"/>
    </row>
    <row r="5" spans="1:64" ht="18" customHeight="1" x14ac:dyDescent="0.2">
      <c r="A5" s="71" t="s">
        <v>37</v>
      </c>
      <c r="B5" s="72"/>
      <c r="C5" s="73"/>
      <c r="D5" s="74" t="str">
        <f>'Scope and Objectives'!B5</f>
        <v>NU-22-FL-ERAU-030203-03</v>
      </c>
      <c r="E5" s="74"/>
      <c r="F5" s="74"/>
      <c r="G5" s="74"/>
      <c r="H5" s="74"/>
      <c r="I5" s="74"/>
      <c r="J5" s="74"/>
      <c r="K5" s="74"/>
      <c r="L5" s="74"/>
      <c r="M5" s="74"/>
      <c r="N5" s="74"/>
      <c r="O5" s="74"/>
      <c r="R5" s="16"/>
      <c r="S5" s="16"/>
      <c r="T5" s="16"/>
      <c r="U5" s="16"/>
      <c r="V5" s="16"/>
      <c r="W5" s="16"/>
      <c r="X5" s="16"/>
      <c r="Y5" s="16"/>
      <c r="Z5" s="16"/>
      <c r="AB5" s="17">
        <f>AB4+366</f>
        <v>45566</v>
      </c>
      <c r="AC5" s="17">
        <f>AB5+31</f>
        <v>45597</v>
      </c>
      <c r="AD5" s="17">
        <f>AC5+30</f>
        <v>45627</v>
      </c>
      <c r="AE5" s="17">
        <f t="shared" ref="AE5:AE6" si="12">AD5+31</f>
        <v>45658</v>
      </c>
      <c r="AF5" s="17">
        <f t="shared" ref="AF5:AF6" si="13">AE5+31</f>
        <v>45689</v>
      </c>
      <c r="AG5" s="17">
        <f>AF5+28</f>
        <v>45717</v>
      </c>
      <c r="AH5" s="17">
        <f>AG5+31</f>
        <v>45748</v>
      </c>
      <c r="AI5" s="17">
        <f>AH5+30</f>
        <v>45778</v>
      </c>
      <c r="AJ5" s="17">
        <f>AI5+31</f>
        <v>45809</v>
      </c>
      <c r="AK5" s="17">
        <f>AJ5+30</f>
        <v>45839</v>
      </c>
      <c r="AL5" s="17">
        <f t="shared" ref="AL5:AL6" si="14">AK5+31</f>
        <v>45870</v>
      </c>
      <c r="AM5" s="17">
        <f t="shared" ref="AM5:AM6" si="15">AL5+31</f>
        <v>45901</v>
      </c>
      <c r="AO5" s="17">
        <f>AO4+365</f>
        <v>45595</v>
      </c>
      <c r="AP5" s="17">
        <f t="shared" si="4"/>
        <v>45625</v>
      </c>
      <c r="AQ5" s="17">
        <f t="shared" si="5"/>
        <v>45656</v>
      </c>
      <c r="AR5" s="17">
        <f t="shared" si="2"/>
        <v>45687</v>
      </c>
      <c r="AS5" s="17">
        <f>AR5+29</f>
        <v>45716</v>
      </c>
      <c r="AT5" s="17">
        <f t="shared" si="6"/>
        <v>45747</v>
      </c>
      <c r="AU5" s="17">
        <f t="shared" si="7"/>
        <v>45777</v>
      </c>
      <c r="AV5" s="17">
        <f t="shared" si="8"/>
        <v>45808</v>
      </c>
      <c r="AW5" s="17">
        <f t="shared" si="9"/>
        <v>45838</v>
      </c>
      <c r="AX5" s="17">
        <f t="shared" si="10"/>
        <v>45869</v>
      </c>
      <c r="AY5" s="17">
        <f t="shared" si="3"/>
        <v>45900</v>
      </c>
      <c r="AZ5" s="17">
        <f t="shared" si="11"/>
        <v>45930</v>
      </c>
      <c r="BA5" s="19"/>
      <c r="BB5" s="18"/>
      <c r="BC5" s="18"/>
      <c r="BD5" s="18"/>
      <c r="BE5" s="18"/>
      <c r="BF5" s="18"/>
      <c r="BG5" s="18"/>
      <c r="BH5" s="18"/>
      <c r="BI5" s="18"/>
      <c r="BJ5" s="18"/>
      <c r="BK5" s="18"/>
      <c r="BL5" s="18"/>
    </row>
    <row r="6" spans="1:64" ht="37.5" customHeight="1" x14ac:dyDescent="0.2">
      <c r="A6" s="71" t="s">
        <v>38</v>
      </c>
      <c r="B6" s="72"/>
      <c r="C6" s="73"/>
      <c r="D6" s="74" t="str">
        <f>'Scope and Objectives'!B6</f>
        <v>DE-NE0009999</v>
      </c>
      <c r="E6" s="74"/>
      <c r="F6" s="74"/>
      <c r="G6" s="74"/>
      <c r="H6" s="74"/>
      <c r="I6" s="74"/>
      <c r="J6" s="74"/>
      <c r="K6" s="74"/>
      <c r="L6" s="74"/>
      <c r="M6" s="74"/>
      <c r="N6" s="74"/>
      <c r="O6" s="74"/>
      <c r="R6" s="16"/>
      <c r="S6" s="25"/>
      <c r="T6" s="25"/>
      <c r="U6" s="16"/>
      <c r="V6" s="16"/>
      <c r="W6" s="16"/>
      <c r="X6" s="16"/>
      <c r="Y6" s="16"/>
      <c r="Z6" s="16"/>
      <c r="AB6" s="17">
        <f>AB5+365</f>
        <v>45931</v>
      </c>
      <c r="AC6" s="17">
        <f>AB6+31</f>
        <v>45962</v>
      </c>
      <c r="AD6" s="17">
        <f>AC6+30</f>
        <v>45992</v>
      </c>
      <c r="AE6" s="17">
        <f t="shared" si="12"/>
        <v>46023</v>
      </c>
      <c r="AF6" s="17">
        <f t="shared" si="13"/>
        <v>46054</v>
      </c>
      <c r="AG6" s="17">
        <f>AF6+28</f>
        <v>46082</v>
      </c>
      <c r="AH6" s="17">
        <f>AG6+31</f>
        <v>46113</v>
      </c>
      <c r="AI6" s="17">
        <f>AH6+30</f>
        <v>46143</v>
      </c>
      <c r="AJ6" s="17">
        <f>AI6+31</f>
        <v>46174</v>
      </c>
      <c r="AK6" s="17">
        <f>AJ6+30</f>
        <v>46204</v>
      </c>
      <c r="AL6" s="17">
        <f t="shared" si="14"/>
        <v>46235</v>
      </c>
      <c r="AM6" s="17">
        <f t="shared" si="15"/>
        <v>46266</v>
      </c>
      <c r="AO6" s="17">
        <f>AO5+366</f>
        <v>45961</v>
      </c>
      <c r="AP6" s="17">
        <f t="shared" si="4"/>
        <v>45991</v>
      </c>
      <c r="AQ6" s="17">
        <f t="shared" si="5"/>
        <v>46022</v>
      </c>
      <c r="AR6" s="17">
        <f t="shared" si="2"/>
        <v>46053</v>
      </c>
      <c r="AS6" s="17">
        <f>AR6+28</f>
        <v>46081</v>
      </c>
      <c r="AT6" s="17">
        <f t="shared" si="6"/>
        <v>46112</v>
      </c>
      <c r="AU6" s="17">
        <f t="shared" si="7"/>
        <v>46142</v>
      </c>
      <c r="AV6" s="17">
        <f t="shared" si="8"/>
        <v>46173</v>
      </c>
      <c r="AW6" s="17">
        <f t="shared" si="9"/>
        <v>46203</v>
      </c>
      <c r="AX6" s="17">
        <f t="shared" si="10"/>
        <v>46234</v>
      </c>
      <c r="AY6" s="17">
        <f t="shared" si="3"/>
        <v>46265</v>
      </c>
      <c r="AZ6" s="17">
        <f t="shared" si="11"/>
        <v>46295</v>
      </c>
      <c r="BA6" s="19"/>
      <c r="BB6" s="18"/>
      <c r="BC6" s="18"/>
      <c r="BD6" s="18"/>
      <c r="BE6" s="18"/>
      <c r="BF6" s="18"/>
      <c r="BG6" s="18"/>
      <c r="BH6" s="18"/>
      <c r="BI6" s="18"/>
      <c r="BJ6" s="18"/>
      <c r="BK6" s="18"/>
      <c r="BL6" s="18"/>
    </row>
    <row r="7" spans="1:64" ht="18" customHeight="1" x14ac:dyDescent="0.2">
      <c r="A7" s="71" t="s">
        <v>20</v>
      </c>
      <c r="B7" s="72"/>
      <c r="C7" s="73"/>
      <c r="D7" s="74" t="str">
        <f>'Scope and Objectives'!B7</f>
        <v>23-00000</v>
      </c>
      <c r="E7" s="74"/>
      <c r="F7" s="74"/>
      <c r="G7" s="74"/>
      <c r="H7" s="74"/>
      <c r="I7" s="74"/>
      <c r="J7" s="74"/>
      <c r="K7" s="74"/>
      <c r="L7" s="74"/>
      <c r="M7" s="74"/>
      <c r="N7" s="74"/>
      <c r="O7" s="74"/>
      <c r="R7" s="16"/>
      <c r="S7" s="16"/>
      <c r="T7" s="16"/>
      <c r="U7" s="16"/>
      <c r="V7" s="16"/>
      <c r="W7" s="16"/>
      <c r="X7" s="16"/>
      <c r="Y7" s="16"/>
      <c r="Z7" s="16"/>
      <c r="AB7" s="17">
        <f>AB6+365</f>
        <v>46296</v>
      </c>
      <c r="AC7" s="17">
        <f>AB7+31</f>
        <v>46327</v>
      </c>
      <c r="AD7" s="17">
        <f>AC7+30</f>
        <v>46357</v>
      </c>
      <c r="AE7" s="17">
        <f t="shared" si="0"/>
        <v>46388</v>
      </c>
      <c r="AF7" s="17">
        <f t="shared" si="0"/>
        <v>46419</v>
      </c>
      <c r="AG7" s="17">
        <f>AF7+28</f>
        <v>46447</v>
      </c>
      <c r="AH7" s="17">
        <f>AG7+31</f>
        <v>46478</v>
      </c>
      <c r="AI7" s="17">
        <f>AH7+30</f>
        <v>46508</v>
      </c>
      <c r="AJ7" s="17">
        <f>AI7+31</f>
        <v>46539</v>
      </c>
      <c r="AK7" s="17">
        <f>AJ7+30</f>
        <v>46569</v>
      </c>
      <c r="AL7" s="17">
        <f t="shared" si="1"/>
        <v>46600</v>
      </c>
      <c r="AM7" s="17">
        <f t="shared" si="1"/>
        <v>46631</v>
      </c>
      <c r="AO7" s="17">
        <f>AO6+365</f>
        <v>46326</v>
      </c>
      <c r="AP7" s="17">
        <f t="shared" si="4"/>
        <v>46356</v>
      </c>
      <c r="AQ7" s="17">
        <f t="shared" si="5"/>
        <v>46387</v>
      </c>
      <c r="AR7" s="17">
        <f t="shared" si="2"/>
        <v>46418</v>
      </c>
      <c r="AS7" s="17">
        <f t="shared" ref="AS7" si="16">AR7+28</f>
        <v>46446</v>
      </c>
      <c r="AT7" s="17">
        <f t="shared" si="6"/>
        <v>46477</v>
      </c>
      <c r="AU7" s="17">
        <f t="shared" si="7"/>
        <v>46507</v>
      </c>
      <c r="AV7" s="17">
        <f t="shared" si="8"/>
        <v>46538</v>
      </c>
      <c r="AW7" s="17">
        <f t="shared" si="9"/>
        <v>46568</v>
      </c>
      <c r="AX7" s="17">
        <f t="shared" si="10"/>
        <v>46599</v>
      </c>
      <c r="AY7" s="17">
        <f t="shared" si="3"/>
        <v>46630</v>
      </c>
      <c r="AZ7" s="17">
        <f t="shared" si="11"/>
        <v>46660</v>
      </c>
      <c r="BA7" s="19"/>
      <c r="BB7" s="18"/>
      <c r="BC7" s="18"/>
      <c r="BD7" s="18"/>
      <c r="BE7" s="18"/>
      <c r="BF7" s="18"/>
      <c r="BG7" s="18"/>
      <c r="BH7" s="18"/>
      <c r="BI7" s="18"/>
      <c r="BJ7" s="18"/>
      <c r="BK7" s="18"/>
      <c r="BL7" s="18"/>
    </row>
    <row r="8" spans="1:64" ht="12.75" customHeight="1" x14ac:dyDescent="0.2">
      <c r="A8" s="5"/>
      <c r="B8" s="5"/>
      <c r="C8" s="5"/>
      <c r="D8" s="5"/>
      <c r="E8" s="5"/>
      <c r="F8" s="5"/>
      <c r="G8" s="5"/>
      <c r="H8" s="5"/>
      <c r="I8" s="5"/>
      <c r="J8" s="5"/>
      <c r="K8" s="5"/>
      <c r="L8" s="5"/>
      <c r="M8" s="5"/>
      <c r="N8" s="5"/>
      <c r="O8" s="5"/>
      <c r="S8" s="16"/>
      <c r="T8" s="16"/>
      <c r="U8" s="16"/>
      <c r="V8" s="16"/>
      <c r="W8" s="16"/>
      <c r="X8" s="16"/>
      <c r="Y8" s="16"/>
      <c r="Z8" s="16"/>
      <c r="AB8" s="17">
        <f>AB7+365</f>
        <v>46661</v>
      </c>
      <c r="AC8" s="17">
        <f t="shared" ref="AC8:AC10" si="17">AB8+31</f>
        <v>46692</v>
      </c>
      <c r="AD8" s="17">
        <f t="shared" ref="AD8:AD10" si="18">AC8+30</f>
        <v>46722</v>
      </c>
      <c r="AE8" s="17">
        <f t="shared" ref="AE8:AE9" si="19">AD8+31</f>
        <v>46753</v>
      </c>
      <c r="AF8" s="17">
        <f t="shared" ref="AF8:AF9" si="20">AE8+31</f>
        <v>46784</v>
      </c>
      <c r="AG8" s="17">
        <f>AF8+29</f>
        <v>46813</v>
      </c>
      <c r="AH8" s="17">
        <f t="shared" ref="AH8:AH10" si="21">AG8+31</f>
        <v>46844</v>
      </c>
      <c r="AI8" s="17">
        <f t="shared" ref="AI8:AI10" si="22">AH8+30</f>
        <v>46874</v>
      </c>
      <c r="AJ8" s="17">
        <f t="shared" ref="AJ8:AJ10" si="23">AI8+31</f>
        <v>46905</v>
      </c>
      <c r="AK8" s="17">
        <f t="shared" ref="AK8:AK10" si="24">AJ8+30</f>
        <v>46935</v>
      </c>
      <c r="AL8" s="17">
        <f t="shared" ref="AL8:AL9" si="25">AK8+31</f>
        <v>46966</v>
      </c>
      <c r="AM8" s="17">
        <f t="shared" ref="AM8:AM9" si="26">AL8+31</f>
        <v>46997</v>
      </c>
      <c r="AO8" s="17">
        <f>AO7+365</f>
        <v>46691</v>
      </c>
      <c r="AP8" s="17">
        <f t="shared" si="4"/>
        <v>46721</v>
      </c>
      <c r="AQ8" s="17">
        <f t="shared" si="5"/>
        <v>46752</v>
      </c>
      <c r="AR8" s="17">
        <f t="shared" si="2"/>
        <v>46783</v>
      </c>
      <c r="AS8" s="17">
        <f>AR8+29</f>
        <v>46812</v>
      </c>
      <c r="AT8" s="17">
        <f t="shared" si="6"/>
        <v>46843</v>
      </c>
      <c r="AU8" s="17">
        <f t="shared" si="7"/>
        <v>46873</v>
      </c>
      <c r="AV8" s="17">
        <f t="shared" si="8"/>
        <v>46904</v>
      </c>
      <c r="AW8" s="17">
        <f t="shared" si="9"/>
        <v>46934</v>
      </c>
      <c r="AX8" s="17">
        <f t="shared" si="10"/>
        <v>46965</v>
      </c>
      <c r="AY8" s="17">
        <f t="shared" si="3"/>
        <v>46996</v>
      </c>
      <c r="AZ8" s="17">
        <f t="shared" si="11"/>
        <v>47026</v>
      </c>
    </row>
    <row r="9" spans="1:64" s="8" customFormat="1" ht="25.5" customHeight="1" x14ac:dyDescent="0.2">
      <c r="A9" s="57" t="s">
        <v>17</v>
      </c>
      <c r="B9" s="57"/>
      <c r="C9" s="77" t="str">
        <f>"Final Report for "&amp;D2</f>
        <v>Final Report for (Project 22-23456) Sample NEUP Award</v>
      </c>
      <c r="D9" s="77"/>
      <c r="E9" s="77"/>
      <c r="F9" s="77"/>
      <c r="G9" s="77"/>
      <c r="H9" s="77"/>
      <c r="I9" s="77"/>
      <c r="J9" s="77"/>
      <c r="K9" s="77"/>
      <c r="L9" s="77"/>
      <c r="M9" s="77"/>
      <c r="N9" s="77"/>
      <c r="O9" s="77"/>
      <c r="R9" s="68" t="s">
        <v>56</v>
      </c>
      <c r="S9" s="68"/>
      <c r="T9" s="68"/>
      <c r="U9" s="68"/>
      <c r="V9" s="68"/>
      <c r="W9" s="68"/>
      <c r="X9" s="68"/>
      <c r="Y9" s="68"/>
      <c r="Z9" s="68"/>
      <c r="AB9" s="17">
        <f>AB8+366</f>
        <v>47027</v>
      </c>
      <c r="AC9" s="17">
        <f>AB9+31</f>
        <v>47058</v>
      </c>
      <c r="AD9" s="17">
        <f>AC9+30</f>
        <v>47088</v>
      </c>
      <c r="AE9" s="17">
        <f t="shared" si="19"/>
        <v>47119</v>
      </c>
      <c r="AF9" s="17">
        <f t="shared" si="20"/>
        <v>47150</v>
      </c>
      <c r="AG9" s="17">
        <f>AF9+28</f>
        <v>47178</v>
      </c>
      <c r="AH9" s="17">
        <f>AG9+31</f>
        <v>47209</v>
      </c>
      <c r="AI9" s="17">
        <f>AH9+30</f>
        <v>47239</v>
      </c>
      <c r="AJ9" s="17">
        <f>AI9+31</f>
        <v>47270</v>
      </c>
      <c r="AK9" s="17">
        <f>AJ9+30</f>
        <v>47300</v>
      </c>
      <c r="AL9" s="17">
        <f t="shared" si="25"/>
        <v>47331</v>
      </c>
      <c r="AM9" s="17">
        <f t="shared" si="26"/>
        <v>47362</v>
      </c>
      <c r="AO9" s="17">
        <f>AO8+365</f>
        <v>47056</v>
      </c>
      <c r="AP9" s="17">
        <f t="shared" si="4"/>
        <v>47086</v>
      </c>
      <c r="AQ9" s="17">
        <f t="shared" si="5"/>
        <v>47117</v>
      </c>
      <c r="AR9" s="17">
        <f t="shared" si="2"/>
        <v>47148</v>
      </c>
      <c r="AS9" s="17">
        <f>AR9+29</f>
        <v>47177</v>
      </c>
      <c r="AT9" s="17">
        <f t="shared" si="6"/>
        <v>47208</v>
      </c>
      <c r="AU9" s="17">
        <f t="shared" si="7"/>
        <v>47238</v>
      </c>
      <c r="AV9" s="17">
        <f t="shared" si="8"/>
        <v>47269</v>
      </c>
      <c r="AW9" s="17">
        <f t="shared" si="9"/>
        <v>47299</v>
      </c>
      <c r="AX9" s="17">
        <f t="shared" si="10"/>
        <v>47330</v>
      </c>
      <c r="AY9" s="17">
        <f t="shared" si="3"/>
        <v>47361</v>
      </c>
      <c r="AZ9" s="17">
        <f t="shared" si="11"/>
        <v>47391</v>
      </c>
    </row>
    <row r="10" spans="1:64" s="8" customFormat="1" ht="25.5" customHeight="1" x14ac:dyDescent="0.2">
      <c r="A10" s="57" t="s">
        <v>27</v>
      </c>
      <c r="B10" s="57"/>
      <c r="C10" s="12" t="s">
        <v>30</v>
      </c>
      <c r="D10" s="57" t="s">
        <v>18</v>
      </c>
      <c r="E10" s="57"/>
      <c r="F10" s="56" t="str">
        <f>Q10&amp;$D$5&amp;P10</f>
        <v>M2NU-22-FL-ERAU-030203-031</v>
      </c>
      <c r="G10" s="56"/>
      <c r="H10" s="56"/>
      <c r="I10" s="56"/>
      <c r="J10" s="9" t="s">
        <v>0</v>
      </c>
      <c r="K10" s="78">
        <f>'Scope and Objectives'!D9</f>
        <v>45200</v>
      </c>
      <c r="L10" s="78"/>
      <c r="M10" s="9" t="s">
        <v>1</v>
      </c>
      <c r="N10" s="78">
        <f>'Scope and Objectives'!E9+90</f>
        <v>46385</v>
      </c>
      <c r="O10" s="78"/>
      <c r="P10" s="8">
        <v>1</v>
      </c>
      <c r="Q10" s="8" t="str">
        <f>IF(C10="Major","M2","M3")</f>
        <v>M2</v>
      </c>
      <c r="R10" s="68"/>
      <c r="S10" s="68"/>
      <c r="T10" s="68"/>
      <c r="U10" s="68"/>
      <c r="V10" s="68"/>
      <c r="W10" s="68"/>
      <c r="X10" s="68"/>
      <c r="Y10" s="68"/>
      <c r="Z10" s="68"/>
      <c r="AB10" s="17">
        <f>AB9+366</f>
        <v>47393</v>
      </c>
      <c r="AC10" s="17">
        <f t="shared" si="17"/>
        <v>47424</v>
      </c>
      <c r="AD10" s="17">
        <f t="shared" si="18"/>
        <v>47454</v>
      </c>
      <c r="AE10" s="17">
        <f t="shared" ref="AE10" si="27">AD10+31</f>
        <v>47485</v>
      </c>
      <c r="AF10" s="17">
        <f t="shared" ref="AF10" si="28">AE10+31</f>
        <v>47516</v>
      </c>
      <c r="AG10" s="17">
        <f>AF10+28</f>
        <v>47544</v>
      </c>
      <c r="AH10" s="17">
        <f t="shared" si="21"/>
        <v>47575</v>
      </c>
      <c r="AI10" s="17">
        <f t="shared" si="22"/>
        <v>47605</v>
      </c>
      <c r="AJ10" s="17">
        <f t="shared" si="23"/>
        <v>47636</v>
      </c>
      <c r="AK10" s="17">
        <f t="shared" si="24"/>
        <v>47666</v>
      </c>
      <c r="AL10" s="17">
        <f t="shared" ref="AL10" si="29">AK10+31</f>
        <v>47697</v>
      </c>
      <c r="AM10" s="17">
        <f t="shared" ref="AM10" si="30">AL10+31</f>
        <v>47728</v>
      </c>
      <c r="AO10" s="17">
        <f>AO9+366</f>
        <v>47422</v>
      </c>
      <c r="AP10" s="17">
        <f t="shared" si="4"/>
        <v>47452</v>
      </c>
      <c r="AQ10" s="17">
        <f t="shared" si="5"/>
        <v>47483</v>
      </c>
      <c r="AR10" s="17">
        <f t="shared" si="2"/>
        <v>47514</v>
      </c>
      <c r="AS10" s="17">
        <f>AR10+28</f>
        <v>47542</v>
      </c>
      <c r="AT10" s="17">
        <f t="shared" si="6"/>
        <v>47573</v>
      </c>
      <c r="AU10" s="17">
        <f t="shared" si="7"/>
        <v>47603</v>
      </c>
      <c r="AV10" s="17">
        <f t="shared" si="8"/>
        <v>47634</v>
      </c>
      <c r="AW10" s="17">
        <f t="shared" si="9"/>
        <v>47664</v>
      </c>
      <c r="AX10" s="17">
        <f t="shared" si="10"/>
        <v>47695</v>
      </c>
      <c r="AY10" s="17">
        <f t="shared" si="3"/>
        <v>47726</v>
      </c>
      <c r="AZ10" s="17">
        <f t="shared" si="11"/>
        <v>47756</v>
      </c>
    </row>
    <row r="11" spans="1:64" s="8" customFormat="1" ht="25.5" customHeight="1" x14ac:dyDescent="0.2">
      <c r="A11" s="57" t="s">
        <v>28</v>
      </c>
      <c r="B11" s="57"/>
      <c r="C11" s="76" t="str">
        <f>C9</f>
        <v>Final Report for (Project 22-23456) Sample NEUP Award</v>
      </c>
      <c r="D11" s="76"/>
      <c r="E11" s="76"/>
      <c r="F11" s="76"/>
      <c r="G11" s="76"/>
      <c r="H11" s="76"/>
      <c r="I11" s="76"/>
      <c r="J11" s="76"/>
      <c r="K11" s="76"/>
      <c r="L11" s="76"/>
      <c r="M11" s="76"/>
      <c r="N11" s="76"/>
      <c r="O11" s="76"/>
      <c r="R11" s="68"/>
      <c r="S11" s="68"/>
      <c r="T11" s="68"/>
      <c r="U11" s="68"/>
      <c r="V11" s="68"/>
      <c r="W11" s="68"/>
      <c r="X11" s="68"/>
      <c r="Y11" s="68"/>
      <c r="Z11" s="68"/>
    </row>
    <row r="12" spans="1:64" ht="26.25" customHeight="1" x14ac:dyDescent="0.2">
      <c r="A12" s="57" t="s">
        <v>22</v>
      </c>
      <c r="B12" s="57"/>
      <c r="C12" s="76" t="str">
        <f>C9</f>
        <v>Final Report for (Project 22-23456) Sample NEUP Award</v>
      </c>
      <c r="D12" s="76"/>
      <c r="E12" s="76"/>
      <c r="F12" s="76"/>
      <c r="G12" s="76"/>
      <c r="H12" s="76"/>
      <c r="I12" s="76"/>
      <c r="J12" s="76"/>
      <c r="K12" s="76"/>
      <c r="L12" s="76"/>
      <c r="M12" s="76"/>
      <c r="N12" s="76"/>
      <c r="O12" s="76"/>
      <c r="R12" s="68"/>
      <c r="S12" s="68"/>
      <c r="T12" s="68"/>
      <c r="U12" s="68"/>
      <c r="V12" s="68"/>
      <c r="W12" s="68"/>
      <c r="X12" s="68"/>
      <c r="Y12" s="68"/>
      <c r="Z12" s="68"/>
    </row>
    <row r="13" spans="1:64" x14ac:dyDescent="0.2">
      <c r="A13" s="66" t="s">
        <v>29</v>
      </c>
      <c r="B13" s="67"/>
      <c r="C13" s="67"/>
      <c r="D13" s="67"/>
      <c r="E13" s="67"/>
      <c r="F13" s="67"/>
      <c r="G13" s="67"/>
      <c r="H13" s="67"/>
      <c r="I13" s="67"/>
      <c r="J13" s="67"/>
      <c r="K13" s="67"/>
      <c r="L13" s="67"/>
      <c r="M13" s="67"/>
      <c r="N13" s="67"/>
      <c r="O13" s="67"/>
      <c r="R13" s="70" t="s">
        <v>67</v>
      </c>
      <c r="S13" s="70"/>
      <c r="T13" s="70"/>
      <c r="U13" s="70"/>
      <c r="V13" s="70"/>
      <c r="W13" s="70"/>
      <c r="X13" s="70"/>
      <c r="Y13" s="70"/>
      <c r="Z13" s="70"/>
    </row>
    <row r="14" spans="1:64" x14ac:dyDescent="0.2">
      <c r="A14" s="7" t="s">
        <v>2</v>
      </c>
      <c r="B14" s="7" t="s">
        <v>3</v>
      </c>
      <c r="C14" s="7" t="s">
        <v>4</v>
      </c>
      <c r="D14" s="7" t="s">
        <v>5</v>
      </c>
      <c r="E14" s="7" t="s">
        <v>6</v>
      </c>
      <c r="F14" s="7" t="s">
        <v>7</v>
      </c>
      <c r="G14" s="7" t="s">
        <v>8</v>
      </c>
      <c r="H14" s="7" t="s">
        <v>9</v>
      </c>
      <c r="I14" s="7" t="s">
        <v>10</v>
      </c>
      <c r="J14" s="7" t="s">
        <v>11</v>
      </c>
      <c r="K14" s="7" t="s">
        <v>12</v>
      </c>
      <c r="L14" s="7" t="s">
        <v>13</v>
      </c>
      <c r="M14" s="7" t="s">
        <v>14</v>
      </c>
      <c r="N14" s="75" t="s">
        <v>15</v>
      </c>
      <c r="O14" s="75"/>
      <c r="P14" s="1"/>
      <c r="R14" s="70"/>
      <c r="S14" s="70"/>
      <c r="T14" s="70"/>
      <c r="U14" s="70"/>
      <c r="V14" s="70"/>
      <c r="W14" s="70"/>
      <c r="X14" s="70"/>
      <c r="Y14" s="70"/>
      <c r="Z14" s="70"/>
      <c r="AN14" s="17"/>
    </row>
    <row r="15" spans="1:64" ht="13.5" customHeight="1" x14ac:dyDescent="0.25">
      <c r="A15" s="3">
        <v>2023</v>
      </c>
      <c r="B15" s="20"/>
      <c r="C15" s="20"/>
      <c r="D15" s="20"/>
      <c r="E15" s="20"/>
      <c r="F15" s="20"/>
      <c r="G15" s="20"/>
      <c r="H15" s="20"/>
      <c r="I15" s="20"/>
      <c r="J15" s="20"/>
      <c r="K15" s="20"/>
      <c r="L15" s="20"/>
      <c r="M15" s="20"/>
      <c r="N15" s="59">
        <f t="shared" ref="N15:N21" si="31">SUM(B15:M15)</f>
        <v>0</v>
      </c>
      <c r="O15" s="59"/>
      <c r="P15" s="1"/>
      <c r="R15" s="70"/>
      <c r="S15" s="70"/>
      <c r="T15" s="70"/>
      <c r="U15" s="70"/>
      <c r="V15" s="70"/>
      <c r="W15" s="70"/>
      <c r="X15" s="70"/>
      <c r="Y15" s="70"/>
      <c r="Z15" s="70"/>
      <c r="AB15" t="str">
        <f>IF(AND(K10&lt;=$AO$3,N10&gt;=$AB$3),"Yellow","Blank")</f>
        <v>Blank</v>
      </c>
      <c r="AC15" t="str">
        <f>IF(AND(K10&lt;=$AP$3,N10&gt;=$AC$3),"Yellow","Blank")</f>
        <v>Blank</v>
      </c>
      <c r="AD15" t="str">
        <f>IF(AND(K10&lt;=$AQ$3,N10&gt;=$AD$3),"Yellow","Blank")</f>
        <v>Blank</v>
      </c>
      <c r="AE15" t="str">
        <f>IF(AND(K10&lt;=$AR$3,N10&gt;=$AE$3),"Yellow","Blank")</f>
        <v>Blank</v>
      </c>
      <c r="AF15" t="str">
        <f>IF(AND(K10&lt;=$AS$3,N10&gt;=$AF$3),"Yellow","Blank")</f>
        <v>Blank</v>
      </c>
      <c r="AG15" t="str">
        <f>IF(AND(K10&lt;=$AT$3,N10&gt;=$AG$3),"Yellow","Blank")</f>
        <v>Blank</v>
      </c>
      <c r="AH15" t="str">
        <f>IF(AND(K10&lt;=$AU$3,N10&gt;=$AH$3),"Yellow","Blank")</f>
        <v>Blank</v>
      </c>
      <c r="AI15" t="str">
        <f>IF(AND(K10&lt;=$AV$3,N10&gt;=$AI$3),"Yellow","Blank")</f>
        <v>Blank</v>
      </c>
      <c r="AJ15" t="str">
        <f>IF(AND(K10&lt;=$AW$3,N10&gt;=$AJ$3),"Yellow","Blank")</f>
        <v>Blank</v>
      </c>
      <c r="AK15" t="str">
        <f>IF(AND(K10&lt;=$AX$3,N10&gt;=$AK$3),"Yellow","Blank")</f>
        <v>Blank</v>
      </c>
      <c r="AL15" t="str">
        <f>IF(AND(K10&lt;=$AY$3,N10&gt;=$AL$3),"Yellow","Blank")</f>
        <v>Blank</v>
      </c>
      <c r="AM15" t="str">
        <f>IF(AND(K10&lt;=$AZ$3,N10&gt;=$AM$3),"Yellow","Blank")</f>
        <v>Blank</v>
      </c>
    </row>
    <row r="16" spans="1:64" ht="13.5" x14ac:dyDescent="0.25">
      <c r="A16" s="3">
        <v>2024</v>
      </c>
      <c r="B16" s="20"/>
      <c r="C16" s="20"/>
      <c r="D16" s="20"/>
      <c r="E16" s="20"/>
      <c r="F16" s="20"/>
      <c r="G16" s="20"/>
      <c r="H16" s="20"/>
      <c r="I16" s="20"/>
      <c r="J16" s="20"/>
      <c r="K16" s="20"/>
      <c r="L16" s="20"/>
      <c r="M16" s="20"/>
      <c r="N16" s="59">
        <f t="shared" si="31"/>
        <v>0</v>
      </c>
      <c r="O16" s="59"/>
      <c r="P16" s="1"/>
      <c r="R16" s="70"/>
      <c r="S16" s="70"/>
      <c r="T16" s="70"/>
      <c r="U16" s="70"/>
      <c r="V16" s="70"/>
      <c r="W16" s="70"/>
      <c r="X16" s="70"/>
      <c r="Y16" s="70"/>
      <c r="Z16" s="70"/>
      <c r="AB16" t="str">
        <f>IF(AND(K10&lt;=$AO$4,N10&gt;=$AB$4),"Yellow","Blank")</f>
        <v>Yellow</v>
      </c>
      <c r="AC16" t="str">
        <f>IF(AND(K10&lt;=$AP$4,N10&gt;=$AC$4),"Yellow","Blank")</f>
        <v>Yellow</v>
      </c>
      <c r="AD16" t="str">
        <f>IF(AND(K10&lt;=$AQ$4,N10&gt;=$AD$4),"Yellow","Blank")</f>
        <v>Yellow</v>
      </c>
      <c r="AE16" t="str">
        <f>IF(AND(K10&lt;=$AR$4,N10&gt;=$AE$4),"Yellow","Blank")</f>
        <v>Yellow</v>
      </c>
      <c r="AF16" t="str">
        <f>IF(AND(K10&lt;=$AS$4,N10&gt;=$AF$4),"Yellow","Blank")</f>
        <v>Yellow</v>
      </c>
      <c r="AG16" t="str">
        <f>IF(AND(K10&lt;=$AT$4,N10&gt;=$AG$4),"Yellow","Blank")</f>
        <v>Yellow</v>
      </c>
      <c r="AH16" t="str">
        <f>IF(AND(K10&lt;=$AU$4,N10&gt;=$AH$4),"Yellow","Blank")</f>
        <v>Yellow</v>
      </c>
      <c r="AI16" t="str">
        <f>IF(AND(K10&lt;=$AV$4,N10&gt;=$AI$4),"Yellow","Blank")</f>
        <v>Yellow</v>
      </c>
      <c r="AJ16" t="str">
        <f>IF(AND(K10&lt;=$AW$4,N10&gt;=$AJ$4),"Yellow","Blank")</f>
        <v>Yellow</v>
      </c>
      <c r="AK16" t="str">
        <f>IF(AND(K10&lt;=$AX$4,N10&gt;=$AK$4),"Yellow","Blank")</f>
        <v>Yellow</v>
      </c>
      <c r="AL16" t="str">
        <f>IF(AND(K10&lt;=$AY$4,N10&gt;=$AL$4),"Yellow","Blank")</f>
        <v>Yellow</v>
      </c>
      <c r="AM16" t="str">
        <f>IF(AND(K10&lt;=$AZ$4,N10&gt;=$AM$4),"Yellow","Blank")</f>
        <v>Yellow</v>
      </c>
    </row>
    <row r="17" spans="1:39" ht="13.5" x14ac:dyDescent="0.25">
      <c r="A17" s="3">
        <v>2025</v>
      </c>
      <c r="B17" s="20"/>
      <c r="C17" s="20"/>
      <c r="D17" s="20"/>
      <c r="E17" s="20"/>
      <c r="F17" s="20"/>
      <c r="G17" s="20"/>
      <c r="H17" s="20"/>
      <c r="I17" s="20"/>
      <c r="J17" s="20"/>
      <c r="K17" s="20"/>
      <c r="L17" s="20"/>
      <c r="M17" s="20"/>
      <c r="N17" s="59">
        <f t="shared" si="31"/>
        <v>0</v>
      </c>
      <c r="O17" s="59"/>
      <c r="P17" s="1"/>
      <c r="R17" s="70"/>
      <c r="S17" s="70"/>
      <c r="T17" s="70"/>
      <c r="U17" s="70"/>
      <c r="V17" s="70"/>
      <c r="W17" s="70"/>
      <c r="X17" s="70"/>
      <c r="Y17" s="70"/>
      <c r="Z17" s="70"/>
      <c r="AB17" t="str">
        <f>IF(AND(K10&lt;=$AO$5,N10&gt;=$AB$5),"Yellow","Blank")</f>
        <v>Yellow</v>
      </c>
      <c r="AC17" t="str">
        <f>IF(AND(K10&lt;=$AP$5,N10&gt;=$AC$5),"Yellow","Blank")</f>
        <v>Yellow</v>
      </c>
      <c r="AD17" t="str">
        <f>IF(AND(K10&lt;=$AQ$5,N10&gt;=$AD$5),"Yellow","Blank")</f>
        <v>Yellow</v>
      </c>
      <c r="AE17" t="str">
        <f>IF(AND(K10&lt;=$AR$5,N10&gt;=$AE$5),"Yellow","Blank")</f>
        <v>Yellow</v>
      </c>
      <c r="AF17" t="str">
        <f>IF(AND(K10&lt;=$AS$5,N10&gt;=$AF$5),"Yellow","Blank")</f>
        <v>Yellow</v>
      </c>
      <c r="AG17" t="str">
        <f>IF(AND(K10&lt;=$AT$5,N10&gt;=$AG$5),"Yellow","Blank")</f>
        <v>Yellow</v>
      </c>
      <c r="AH17" t="str">
        <f>IF(AND(K10&lt;=$AU$5,N10&gt;=$AH$5),"Yellow","Blank")</f>
        <v>Yellow</v>
      </c>
      <c r="AI17" t="str">
        <f>IF(AND(K10&lt;=$AV$5,N10&gt;=$AI$5),"Yellow","Blank")</f>
        <v>Yellow</v>
      </c>
      <c r="AJ17" t="str">
        <f>IF(AND(K10&lt;=$AW$5,N10&gt;=$AJ$5),"Yellow","Blank")</f>
        <v>Yellow</v>
      </c>
      <c r="AK17" t="str">
        <f>IF(AND(K10&lt;=$AX$5,N10&gt;=$AK$5),"Yellow","Blank")</f>
        <v>Yellow</v>
      </c>
      <c r="AL17" t="str">
        <f>IF(AND(K10&lt;=$AY$5,N10&gt;=$AL$5),"Yellow","Blank")</f>
        <v>Yellow</v>
      </c>
      <c r="AM17" t="str">
        <f>IF(AND(K10&lt;=$AZ$5,N10&gt;=$AM$5),"Yellow","Blank")</f>
        <v>Yellow</v>
      </c>
    </row>
    <row r="18" spans="1:39" ht="13.5" x14ac:dyDescent="0.25">
      <c r="A18" s="3">
        <v>2026</v>
      </c>
      <c r="B18" s="20"/>
      <c r="C18" s="20"/>
      <c r="D18" s="20"/>
      <c r="E18" s="20"/>
      <c r="F18" s="20"/>
      <c r="G18" s="20"/>
      <c r="H18" s="20"/>
      <c r="I18" s="20"/>
      <c r="J18" s="20"/>
      <c r="K18" s="20"/>
      <c r="L18" s="20"/>
      <c r="M18" s="20"/>
      <c r="N18" s="59">
        <f t="shared" si="31"/>
        <v>0</v>
      </c>
      <c r="O18" s="59"/>
      <c r="P18" s="1"/>
      <c r="R18" s="70"/>
      <c r="S18" s="70"/>
      <c r="T18" s="70"/>
      <c r="U18" s="70"/>
      <c r="V18" s="70"/>
      <c r="W18" s="70"/>
      <c r="X18" s="70"/>
      <c r="Y18" s="70"/>
      <c r="Z18" s="70"/>
      <c r="AB18" t="str">
        <f>IF(AND(K10&lt;=$AO$6,N10&gt;=$AB$6),"Yellow","Blank")</f>
        <v>Yellow</v>
      </c>
      <c r="AC18" t="str">
        <f>IF(AND(K10&lt;=$AP$6,N10&gt;=$AC$6),"Yellow","Blank")</f>
        <v>Yellow</v>
      </c>
      <c r="AD18" t="str">
        <f>IF(AND(K10&lt;=$AQ$6,N10&gt;=$AD$6),"Yellow","Blank")</f>
        <v>Yellow</v>
      </c>
      <c r="AE18" t="str">
        <f>IF(AND(K10&lt;=$AR$6,N10&gt;=$AE$6),"Yellow","Blank")</f>
        <v>Yellow</v>
      </c>
      <c r="AF18" t="str">
        <f>IF(AND(K10&lt;=$AS$6,N10&gt;=$AF$6),"Yellow","Blank")</f>
        <v>Yellow</v>
      </c>
      <c r="AG18" t="str">
        <f>IF(AND(K10&lt;=$AT$6,N10&gt;=$AG$6),"Yellow","Blank")</f>
        <v>Yellow</v>
      </c>
      <c r="AH18" t="str">
        <f>IF(AND(K10&lt;=$AU$6,N10&gt;=$AH$6),"Yellow","Blank")</f>
        <v>Yellow</v>
      </c>
      <c r="AI18" t="str">
        <f>IF(AND(K10&lt;=$AV$6,N10&gt;=$AI$6),"Yellow","Blank")</f>
        <v>Yellow</v>
      </c>
      <c r="AJ18" t="str">
        <f>IF(AND(K10&lt;=$AW$6,N10&gt;=$AJ$6),"Yellow","Blank")</f>
        <v>Yellow</v>
      </c>
      <c r="AK18" t="str">
        <f>IF(AND(K10&lt;=$AX$6,N10&gt;=$AK$6),"Yellow","Blank")</f>
        <v>Yellow</v>
      </c>
      <c r="AL18" t="str">
        <f>IF(AND(K10&lt;=$AY$6,N10&gt;=$AL$6),"Yellow","Blank")</f>
        <v>Yellow</v>
      </c>
      <c r="AM18" t="str">
        <f>IF(AND(K10&lt;=$AZ$6,N10&gt;=$AM$6),"Yellow","Blank")</f>
        <v>Yellow</v>
      </c>
    </row>
    <row r="19" spans="1:39" ht="13.5" x14ac:dyDescent="0.25">
      <c r="A19" s="3">
        <v>2027</v>
      </c>
      <c r="B19" s="20"/>
      <c r="C19" s="20"/>
      <c r="D19" s="20"/>
      <c r="E19" s="20"/>
      <c r="F19" s="20"/>
      <c r="G19" s="20"/>
      <c r="H19" s="20"/>
      <c r="I19" s="20"/>
      <c r="J19" s="20"/>
      <c r="K19" s="20"/>
      <c r="L19" s="20"/>
      <c r="M19" s="20"/>
      <c r="N19" s="59">
        <f t="shared" ref="N19:N20" si="32">SUM(B19:M19)</f>
        <v>0</v>
      </c>
      <c r="O19" s="59"/>
      <c r="P19" s="24"/>
      <c r="R19" s="70"/>
      <c r="S19" s="70"/>
      <c r="T19" s="70"/>
      <c r="U19" s="70"/>
      <c r="V19" s="70"/>
      <c r="W19" s="70"/>
      <c r="X19" s="70"/>
      <c r="Y19" s="70"/>
      <c r="Z19" s="70"/>
      <c r="AB19" t="str">
        <f>IF(AND(K10&lt;=$AO$7,N10&gt;=$AB$7),"Yellow","Blank")</f>
        <v>Yellow</v>
      </c>
      <c r="AC19" t="str">
        <f>IF(AND(K10&lt;=$AP$7,N10&gt;=$AC$7),"Yellow","Blank")</f>
        <v>Yellow</v>
      </c>
      <c r="AD19" t="str">
        <f>IF(AND(K10&lt;=$AQ$7,N10&gt;=$AD$7),"Yellow","Blank")</f>
        <v>Yellow</v>
      </c>
      <c r="AE19" t="str">
        <f>IF(AND(K10&lt;=$AR$7,N10&gt;=$AE$7),"Yellow","Blank")</f>
        <v>Blank</v>
      </c>
      <c r="AF19" t="str">
        <f>IF(AND(K10&lt;=$AS$7,N10&gt;=$AF$7),"Yellow","Blank")</f>
        <v>Blank</v>
      </c>
      <c r="AG19" t="str">
        <f>IF(AND(K10&lt;=$AT$7,N10&gt;=$AG$7),"Yellow","Blank")</f>
        <v>Blank</v>
      </c>
      <c r="AH19" t="str">
        <f>IF(AND(K10&lt;=$AU$7,N10&gt;=$AH$7),"Yellow","Blank")</f>
        <v>Blank</v>
      </c>
      <c r="AI19" t="str">
        <f>IF(AND(K10&lt;=$AV$7,N10&gt;=$AI$7),"Yellow","Blank")</f>
        <v>Blank</v>
      </c>
      <c r="AJ19" t="str">
        <f>IF(AND(K10&lt;=$AW$7,N10&gt;=$AJ$7),"Yellow","Blank")</f>
        <v>Blank</v>
      </c>
      <c r="AK19" t="str">
        <f>IF(AND(K10&lt;=$AX$7,N10&gt;=$AK$7),"Yellow","Blank")</f>
        <v>Blank</v>
      </c>
      <c r="AL19" t="str">
        <f>IF(AND(K10&lt;=$AY$7,N10&gt;=$AL$7),"Yellow","Blank")</f>
        <v>Blank</v>
      </c>
      <c r="AM19" t="str">
        <f>IF(AND(K10&lt;=$AZ$7,N10&gt;=$AM$7),"Yellow","Blank")</f>
        <v>Blank</v>
      </c>
    </row>
    <row r="20" spans="1:39" ht="13.5" x14ac:dyDescent="0.25">
      <c r="A20" s="3">
        <v>2028</v>
      </c>
      <c r="B20" s="20"/>
      <c r="C20" s="20"/>
      <c r="D20" s="20"/>
      <c r="E20" s="20"/>
      <c r="F20" s="20"/>
      <c r="G20" s="20"/>
      <c r="H20" s="20"/>
      <c r="I20" s="20"/>
      <c r="J20" s="20"/>
      <c r="K20" s="20"/>
      <c r="L20" s="20"/>
      <c r="M20" s="20"/>
      <c r="N20" s="59">
        <f t="shared" si="32"/>
        <v>0</v>
      </c>
      <c r="O20" s="59"/>
      <c r="P20" s="24"/>
      <c r="R20" s="70"/>
      <c r="S20" s="70"/>
      <c r="T20" s="70"/>
      <c r="U20" s="70"/>
      <c r="V20" s="70"/>
      <c r="W20" s="70"/>
      <c r="X20" s="70"/>
      <c r="Y20" s="70"/>
      <c r="Z20" s="70"/>
      <c r="AB20" t="str">
        <f>IF(AND(K10&lt;=$AO$8,N10&gt;=$AB$8),"Yellow","Blank")</f>
        <v>Blank</v>
      </c>
      <c r="AC20" t="str">
        <f>IF(AND(K10&lt;=$AP$8,N10&gt;=$AC$8),"Yellow","Blank")</f>
        <v>Blank</v>
      </c>
      <c r="AD20" t="str">
        <f>IF(AND(K10&lt;=$AQ$8,N10&gt;=$AD$8),"Yellow","Blank")</f>
        <v>Blank</v>
      </c>
      <c r="AE20" t="str">
        <f>IF(AND(K10&lt;=$AR$8,N10&gt;=$AE$8),"Yellow","Blank")</f>
        <v>Blank</v>
      </c>
      <c r="AF20" t="str">
        <f>IF(AND(K10&lt;=$AS$8,N10&gt;=$AF$8),"Yellow","Blank")</f>
        <v>Blank</v>
      </c>
      <c r="AG20" t="str">
        <f>IF(AND(K10&lt;=$AT$8,N10&gt;=$AG$8),"Yellow","Blank")</f>
        <v>Blank</v>
      </c>
      <c r="AH20" t="str">
        <f>IF(AND(K10&lt;=$AT$8,N10&gt;=$AH$8),"Yellow","Blank")</f>
        <v>Blank</v>
      </c>
      <c r="AI20" t="str">
        <f>IF(AND(K10&lt;=$AV$8,N10&gt;=$AI$8),"Yellow","Blank")</f>
        <v>Blank</v>
      </c>
      <c r="AJ20" t="str">
        <f>IF(AND(K10&lt;=$AW$8,N10&gt;=$AJ$8),"Yellow","Blank")</f>
        <v>Blank</v>
      </c>
      <c r="AK20" t="str">
        <f>IF(AND(K10&lt;=$AX$8,N10&gt;=$AK$8),"Yellow","Blank")</f>
        <v>Blank</v>
      </c>
      <c r="AL20" t="str">
        <f>IF(AND(K10&lt;=$AY$8,N10&gt;=$AL$8),"Yellow","Blank")</f>
        <v>Blank</v>
      </c>
      <c r="AM20" t="str">
        <f>IF(AND(K10&lt;=$AZ$8,N10&gt;=$AM$8),"Yellow","Blank")</f>
        <v>Blank</v>
      </c>
    </row>
    <row r="21" spans="1:39" ht="13.5" x14ac:dyDescent="0.25">
      <c r="A21" s="3">
        <v>2029</v>
      </c>
      <c r="B21" s="20"/>
      <c r="C21" s="20"/>
      <c r="D21" s="20"/>
      <c r="E21" s="20"/>
      <c r="F21" s="20"/>
      <c r="G21" s="20"/>
      <c r="H21" s="20"/>
      <c r="I21" s="20"/>
      <c r="J21" s="20"/>
      <c r="K21" s="20"/>
      <c r="L21" s="20"/>
      <c r="M21" s="20"/>
      <c r="N21" s="59">
        <f t="shared" si="31"/>
        <v>0</v>
      </c>
      <c r="O21" s="59"/>
      <c r="P21" s="1"/>
      <c r="R21" s="70"/>
      <c r="S21" s="70"/>
      <c r="T21" s="70"/>
      <c r="U21" s="70"/>
      <c r="V21" s="70"/>
      <c r="W21" s="70"/>
      <c r="X21" s="70"/>
      <c r="Y21" s="70"/>
      <c r="Z21" s="70"/>
      <c r="AB21" t="str">
        <f>IF(AND(K10&lt;=$AO$9,N10&gt;=$AB$9),"Yellow","Blank")</f>
        <v>Blank</v>
      </c>
      <c r="AC21" t="str">
        <f>IF(AND(K10&lt;=$AP$9,N10&gt;=$AC$9),"Yellow","Blank")</f>
        <v>Blank</v>
      </c>
      <c r="AD21" t="str">
        <f>IF(AND(K10&lt;=$AQ$9,N10&gt;=$AD$9),"Yellow","Blank")</f>
        <v>Blank</v>
      </c>
      <c r="AE21" t="str">
        <f>IF(AND(K10&lt;=$AR$9,N10&gt;=$AE$9),"Yellow","Blank")</f>
        <v>Blank</v>
      </c>
      <c r="AF21" t="str">
        <f>IF(AND(K10&lt;=$AS$9,N10&gt;=$AF$9),"Yellow","Blank")</f>
        <v>Blank</v>
      </c>
      <c r="AG21" t="str">
        <f>IF(AND(K10&lt;=$AT$9,N10&gt;=$AG$9),"Yellow","Blank")</f>
        <v>Blank</v>
      </c>
      <c r="AH21" t="str">
        <f>IF(AND(K10&lt;=$AU$9,N10&gt;=$AH$9),"Yellow","Blank")</f>
        <v>Blank</v>
      </c>
      <c r="AI21" t="str">
        <f>IF(AND(K10&lt;=$AV$9,N10&gt;=$AI$9),"Yellow","Blank")</f>
        <v>Blank</v>
      </c>
      <c r="AJ21" t="str">
        <f>IF(AND(K10&lt;=$AW$9,N10&gt;=$AJ$9),"Yellow","Blank")</f>
        <v>Blank</v>
      </c>
      <c r="AK21" t="str">
        <f>IF(AND(K10&lt;=$AX$9,N10&gt;=$AK$9),"Yellow","Blank")</f>
        <v>Blank</v>
      </c>
      <c r="AL21" t="str">
        <f>IF(AND(K10&lt;=$AY$9,N10&gt;=$AL$9),"Yellow","Blank")</f>
        <v>Blank</v>
      </c>
      <c r="AM21" t="str">
        <f>IF(AND(K10&lt;=$AZ$9,N10&gt;=$AM$9),"Yellow","Blank")</f>
        <v>Blank</v>
      </c>
    </row>
    <row r="22" spans="1:39" ht="13.5" x14ac:dyDescent="0.25">
      <c r="A22" s="3">
        <v>2030</v>
      </c>
      <c r="B22" s="20"/>
      <c r="C22" s="20"/>
      <c r="D22" s="20"/>
      <c r="E22" s="20"/>
      <c r="F22" s="20"/>
      <c r="G22" s="20"/>
      <c r="H22" s="20"/>
      <c r="I22" s="20"/>
      <c r="J22" s="20"/>
      <c r="K22" s="20"/>
      <c r="L22" s="20"/>
      <c r="M22" s="20"/>
      <c r="N22" s="59">
        <f t="shared" ref="N22" si="33">SUM(B22:M22)</f>
        <v>0</v>
      </c>
      <c r="O22" s="59"/>
      <c r="P22" s="1"/>
      <c r="R22" s="70"/>
      <c r="S22" s="70"/>
      <c r="T22" s="70"/>
      <c r="U22" s="70"/>
      <c r="V22" s="70"/>
      <c r="W22" s="70"/>
      <c r="X22" s="70"/>
      <c r="Y22" s="70"/>
      <c r="Z22" s="70"/>
      <c r="AB22" t="str">
        <f>IF(AND(K10&lt;=$AO$10,N10&gt;=$AB$10),"Yellow","Blank")</f>
        <v>Blank</v>
      </c>
      <c r="AC22" t="str">
        <f>IF(AND(K10&lt;=$AP$10,N10&gt;=$AC$10),"Yellow","Blank")</f>
        <v>Blank</v>
      </c>
      <c r="AD22" t="str">
        <f>IF(AND(K10&lt;=$AQ$10,N10&gt;=$AD$10),"Yellow","Blank")</f>
        <v>Blank</v>
      </c>
      <c r="AE22" t="str">
        <f>IF(AND(K10&lt;=$AR$10,N10&gt;=$AE$10),"Yellow","Blank")</f>
        <v>Blank</v>
      </c>
      <c r="AF22" t="str">
        <f>IF(AND(K10&lt;=$AS$10,N10&gt;=$AF$10),"Yellow","Blank")</f>
        <v>Blank</v>
      </c>
      <c r="AG22" t="str">
        <f>IF(AND(K10&lt;=$AT$10,N10&gt;=$AG$10),"Yellow","Blank")</f>
        <v>Blank</v>
      </c>
      <c r="AH22" t="str">
        <f>IF(AND(K10&lt;=$AU$10,N10&gt;=$AH$10),"Yellow","Blank")</f>
        <v>Blank</v>
      </c>
      <c r="AI22" t="str">
        <f>IF(AND(K10&lt;=$AV$10,N10&gt;=$AI$10),"Yellow","Blank")</f>
        <v>Blank</v>
      </c>
      <c r="AJ22" t="str">
        <f>IF(AND(K10&lt;=$AW$10,N10&gt;=$AJ$10),"Yellow","Blank")</f>
        <v>Blank</v>
      </c>
      <c r="AK22" t="str">
        <f>IF(AND(K10&lt;=$AX$10,N10&gt;=$AK$10),"Yellow","Blank")</f>
        <v>Blank</v>
      </c>
      <c r="AL22" t="str">
        <f>IF(AND(K10&lt;=$AY$10,N10&gt;=$AL$10),"Yellow","Blank")</f>
        <v>Blank</v>
      </c>
      <c r="AM22" t="str">
        <f>IF(AND(K10&lt;=$AZ$10,N10&gt;=$AM$10),"Yellow","Blank")</f>
        <v>Blank</v>
      </c>
    </row>
    <row r="23" spans="1:39" ht="13.5" x14ac:dyDescent="0.25">
      <c r="A23" s="60" t="s">
        <v>15</v>
      </c>
      <c r="B23" s="61"/>
      <c r="C23" s="61"/>
      <c r="D23" s="61"/>
      <c r="E23" s="61"/>
      <c r="F23" s="61"/>
      <c r="G23" s="61"/>
      <c r="H23" s="61"/>
      <c r="I23" s="61"/>
      <c r="J23" s="61"/>
      <c r="K23" s="61"/>
      <c r="L23" s="61"/>
      <c r="M23" s="61"/>
      <c r="N23" s="59">
        <f>SUM(N15:O22)</f>
        <v>0</v>
      </c>
      <c r="O23" s="59"/>
      <c r="R23" s="70"/>
      <c r="S23" s="70"/>
      <c r="T23" s="70"/>
      <c r="U23" s="70"/>
      <c r="V23" s="70"/>
      <c r="W23" s="70"/>
      <c r="X23" s="70"/>
      <c r="Y23" s="70"/>
      <c r="Z23" s="70"/>
    </row>
    <row r="24" spans="1:39" x14ac:dyDescent="0.2">
      <c r="A24" s="5"/>
      <c r="B24" s="5"/>
      <c r="C24" s="5"/>
      <c r="D24" s="5"/>
      <c r="E24" s="5"/>
      <c r="F24" s="5"/>
      <c r="G24" s="5"/>
      <c r="H24" s="5"/>
      <c r="I24" s="5"/>
      <c r="J24" s="5"/>
      <c r="K24" s="5"/>
      <c r="L24" s="5"/>
      <c r="M24" s="5"/>
      <c r="N24" s="5"/>
      <c r="O24" s="5"/>
      <c r="R24" s="70"/>
      <c r="S24" s="70"/>
      <c r="T24" s="70"/>
      <c r="U24" s="70"/>
      <c r="V24" s="70"/>
      <c r="W24" s="70"/>
      <c r="X24" s="70"/>
      <c r="Y24" s="70"/>
      <c r="Z24" s="70"/>
    </row>
    <row r="25" spans="1:39" s="8" customFormat="1" ht="25.5" customHeight="1" x14ac:dyDescent="0.2">
      <c r="A25" s="57" t="s">
        <v>17</v>
      </c>
      <c r="B25" s="57"/>
      <c r="C25" s="58"/>
      <c r="D25" s="58"/>
      <c r="E25" s="58"/>
      <c r="F25" s="58"/>
      <c r="G25" s="58"/>
      <c r="H25" s="58"/>
      <c r="I25" s="58"/>
      <c r="J25" s="58"/>
      <c r="K25" s="58"/>
      <c r="L25" s="58"/>
      <c r="M25" s="58"/>
      <c r="N25" s="58"/>
      <c r="O25" s="58"/>
      <c r="R25" s="69" t="s">
        <v>41</v>
      </c>
      <c r="S25" s="69"/>
      <c r="T25" s="69"/>
      <c r="U25" s="69"/>
      <c r="V25" s="69"/>
      <c r="W25" s="69"/>
      <c r="X25" s="69"/>
      <c r="Y25" s="69"/>
      <c r="Z25" s="69"/>
    </row>
    <row r="26" spans="1:39" s="8" customFormat="1" ht="48.75" customHeight="1" x14ac:dyDescent="0.2">
      <c r="A26" s="57" t="s">
        <v>27</v>
      </c>
      <c r="B26" s="57"/>
      <c r="C26" s="10"/>
      <c r="D26" s="57" t="s">
        <v>18</v>
      </c>
      <c r="E26" s="57"/>
      <c r="F26" s="56" t="str">
        <f>Q26&amp;$D$5&amp;P26</f>
        <v>M3NU-22-FL-ERAU-030203-032</v>
      </c>
      <c r="G26" s="56"/>
      <c r="H26" s="56"/>
      <c r="I26" s="56"/>
      <c r="J26" s="9" t="s">
        <v>0</v>
      </c>
      <c r="K26" s="54"/>
      <c r="L26" s="55"/>
      <c r="M26" s="9" t="s">
        <v>1</v>
      </c>
      <c r="N26" s="54"/>
      <c r="O26" s="55"/>
      <c r="P26" s="8">
        <f>P10+1</f>
        <v>2</v>
      </c>
      <c r="Q26" s="8" t="str">
        <f>IF(C26="Major","M2","M3")</f>
        <v>M3</v>
      </c>
      <c r="R26" s="70" t="s">
        <v>50</v>
      </c>
      <c r="S26" s="70"/>
      <c r="T26" s="70"/>
      <c r="U26" s="70"/>
      <c r="V26" s="70"/>
      <c r="W26" s="70"/>
      <c r="X26" s="70"/>
      <c r="Y26" s="70"/>
      <c r="Z26" s="70"/>
    </row>
    <row r="27" spans="1:39" s="8" customFormat="1" ht="25.5" customHeight="1" x14ac:dyDescent="0.2">
      <c r="A27" s="57" t="s">
        <v>28</v>
      </c>
      <c r="B27" s="57"/>
      <c r="C27" s="58"/>
      <c r="D27" s="58"/>
      <c r="E27" s="58"/>
      <c r="F27" s="58"/>
      <c r="G27" s="58"/>
      <c r="H27" s="58"/>
      <c r="I27" s="58"/>
      <c r="J27" s="58"/>
      <c r="K27" s="58"/>
      <c r="L27" s="58"/>
      <c r="M27" s="58"/>
      <c r="N27" s="58"/>
      <c r="O27" s="58"/>
      <c r="R27" s="69" t="s">
        <v>57</v>
      </c>
      <c r="S27" s="69"/>
      <c r="T27" s="69"/>
      <c r="U27" s="69"/>
      <c r="V27" s="69"/>
      <c r="W27" s="69"/>
      <c r="X27" s="69"/>
      <c r="Y27" s="69"/>
      <c r="Z27" s="69"/>
    </row>
    <row r="28" spans="1:39" ht="26.25" customHeight="1" x14ac:dyDescent="0.2">
      <c r="A28" s="57" t="s">
        <v>22</v>
      </c>
      <c r="B28" s="57"/>
      <c r="C28" s="58"/>
      <c r="D28" s="58"/>
      <c r="E28" s="58"/>
      <c r="F28" s="58"/>
      <c r="G28" s="58"/>
      <c r="H28" s="58"/>
      <c r="I28" s="58"/>
      <c r="J28" s="58"/>
      <c r="K28" s="58"/>
      <c r="L28" s="58"/>
      <c r="M28" s="58"/>
      <c r="N28" s="58"/>
      <c r="O28" s="58"/>
      <c r="R28" s="69" t="s">
        <v>51</v>
      </c>
      <c r="S28" s="69"/>
      <c r="T28" s="69"/>
      <c r="U28" s="69"/>
      <c r="V28" s="69"/>
      <c r="W28" s="69"/>
      <c r="X28" s="69"/>
      <c r="Y28" s="69"/>
      <c r="Z28" s="69"/>
    </row>
    <row r="29" spans="1:39" ht="12.75" customHeight="1" x14ac:dyDescent="0.2">
      <c r="A29" s="66" t="s">
        <v>29</v>
      </c>
      <c r="B29" s="67"/>
      <c r="C29" s="67"/>
      <c r="D29" s="67"/>
      <c r="E29" s="67"/>
      <c r="F29" s="67"/>
      <c r="G29" s="67"/>
      <c r="H29" s="67"/>
      <c r="I29" s="67"/>
      <c r="J29" s="67"/>
      <c r="K29" s="67"/>
      <c r="L29" s="67"/>
      <c r="M29" s="67"/>
      <c r="N29" s="67"/>
      <c r="O29" s="67"/>
      <c r="R29" s="70" t="s">
        <v>67</v>
      </c>
      <c r="S29" s="70"/>
      <c r="T29" s="70"/>
      <c r="U29" s="70"/>
      <c r="V29" s="70"/>
      <c r="W29" s="70"/>
      <c r="X29" s="70"/>
      <c r="Y29" s="70"/>
      <c r="Z29" s="70"/>
    </row>
    <row r="30" spans="1:39" x14ac:dyDescent="0.2">
      <c r="A30" s="7" t="s">
        <v>2</v>
      </c>
      <c r="B30" s="7" t="s">
        <v>3</v>
      </c>
      <c r="C30" s="7" t="s">
        <v>4</v>
      </c>
      <c r="D30" s="7" t="s">
        <v>5</v>
      </c>
      <c r="E30" s="7" t="s">
        <v>6</v>
      </c>
      <c r="F30" s="7" t="s">
        <v>7</v>
      </c>
      <c r="G30" s="7" t="s">
        <v>8</v>
      </c>
      <c r="H30" s="7" t="s">
        <v>9</v>
      </c>
      <c r="I30" s="7" t="s">
        <v>10</v>
      </c>
      <c r="J30" s="7" t="s">
        <v>11</v>
      </c>
      <c r="K30" s="7" t="s">
        <v>12</v>
      </c>
      <c r="L30" s="7" t="s">
        <v>13</v>
      </c>
      <c r="M30" s="7" t="s">
        <v>14</v>
      </c>
      <c r="N30" s="64" t="s">
        <v>15</v>
      </c>
      <c r="O30" s="65"/>
      <c r="P30" s="1"/>
      <c r="R30" s="70"/>
      <c r="S30" s="70"/>
      <c r="T30" s="70"/>
      <c r="U30" s="70"/>
      <c r="V30" s="70"/>
      <c r="W30" s="70"/>
      <c r="X30" s="70"/>
      <c r="Y30" s="70"/>
      <c r="Z30" s="70"/>
    </row>
    <row r="31" spans="1:39" ht="13.5" x14ac:dyDescent="0.25">
      <c r="A31" s="3">
        <v>2023</v>
      </c>
      <c r="B31" s="20"/>
      <c r="C31" s="20"/>
      <c r="D31" s="20"/>
      <c r="E31" s="20"/>
      <c r="F31" s="20"/>
      <c r="G31" s="20"/>
      <c r="H31" s="20"/>
      <c r="I31" s="20"/>
      <c r="J31" s="20"/>
      <c r="K31" s="20"/>
      <c r="L31" s="20"/>
      <c r="M31" s="20"/>
      <c r="N31" s="62">
        <f t="shared" ref="N31:N35" si="34">SUM(B31:M31)</f>
        <v>0</v>
      </c>
      <c r="O31" s="63"/>
      <c r="P31" s="1"/>
      <c r="R31" s="70"/>
      <c r="S31" s="70"/>
      <c r="T31" s="70"/>
      <c r="U31" s="70"/>
      <c r="V31" s="70"/>
      <c r="W31" s="70"/>
      <c r="X31" s="70"/>
      <c r="Y31" s="70"/>
      <c r="Z31" s="70"/>
      <c r="AB31" t="str">
        <f>IF(AND(K26&lt;=$AO$3,N26&gt;=$AB$3),"Yellow","Blank")</f>
        <v>Blank</v>
      </c>
      <c r="AC31" t="str">
        <f>IF(AND(K26&lt;=$AP$3,N26&gt;=$AC$3),"Yellow","Blank")</f>
        <v>Blank</v>
      </c>
      <c r="AD31" t="str">
        <f>IF(AND(K26&lt;=$AQ$3,N26&gt;=$AD$3),"Yellow","Blank")</f>
        <v>Blank</v>
      </c>
      <c r="AE31" t="str">
        <f>IF(AND(K26&lt;=$AR$3,N26&gt;=$AE$3),"Yellow","Blank")</f>
        <v>Blank</v>
      </c>
      <c r="AF31" t="str">
        <f>IF(AND(K26&lt;=$AS$3,N26&gt;=$AF$3),"Yellow","Blank")</f>
        <v>Blank</v>
      </c>
      <c r="AG31" t="str">
        <f>IF(AND(K26&lt;=$AT$3,N26&gt;=$AG$3),"Yellow","Blank")</f>
        <v>Blank</v>
      </c>
      <c r="AH31" t="str">
        <f>IF(AND(K26&lt;=$AU$3,N26&gt;=$AH$3),"Yellow","Blank")</f>
        <v>Blank</v>
      </c>
      <c r="AI31" t="str">
        <f>IF(AND(K26&lt;=$AV$3,N26&gt;=$AI$3),"Yellow","Blank")</f>
        <v>Blank</v>
      </c>
      <c r="AJ31" t="str">
        <f>IF(AND(K26&lt;=$AW$3,N26&gt;=$AJ$3),"Yellow","Blank")</f>
        <v>Blank</v>
      </c>
      <c r="AK31" t="str">
        <f>IF(AND(K26&lt;=$AX$3,N26&gt;=$AK$3),"Yellow","Blank")</f>
        <v>Blank</v>
      </c>
      <c r="AL31" t="str">
        <f>IF(AND(K26&lt;=$AY$3,N26&gt;=$AL$3),"Yellow","Blank")</f>
        <v>Blank</v>
      </c>
      <c r="AM31" t="str">
        <f>IF(AND(K26&lt;=$AZ$3,N26&gt;=$AM$3),"Yellow","Blank")</f>
        <v>Blank</v>
      </c>
    </row>
    <row r="32" spans="1:39" ht="13.5" x14ac:dyDescent="0.25">
      <c r="A32" s="3">
        <v>2024</v>
      </c>
      <c r="B32" s="20"/>
      <c r="C32" s="20"/>
      <c r="D32" s="20"/>
      <c r="E32" s="20"/>
      <c r="F32" s="20"/>
      <c r="G32" s="20"/>
      <c r="H32" s="20"/>
      <c r="I32" s="20"/>
      <c r="J32" s="20"/>
      <c r="K32" s="20"/>
      <c r="L32" s="20"/>
      <c r="M32" s="20"/>
      <c r="N32" s="62">
        <f t="shared" si="34"/>
        <v>0</v>
      </c>
      <c r="O32" s="63"/>
      <c r="P32" s="1"/>
      <c r="R32" s="70"/>
      <c r="S32" s="70"/>
      <c r="T32" s="70"/>
      <c r="U32" s="70"/>
      <c r="V32" s="70"/>
      <c r="W32" s="70"/>
      <c r="X32" s="70"/>
      <c r="Y32" s="70"/>
      <c r="Z32" s="70"/>
      <c r="AB32" t="str">
        <f>IF(AND(K26&lt;=$AO$4,N26&gt;=$AB$4),"Yellow","Blank")</f>
        <v>Blank</v>
      </c>
      <c r="AC32" t="str">
        <f>IF(AND(K26&lt;=$AP$4,N26&gt;=$AC$4),"Yellow","Blank")</f>
        <v>Blank</v>
      </c>
      <c r="AD32" t="str">
        <f>IF(AND(K26&lt;=$AQ$4,N26&gt;=$AD$4),"Yellow","Blank")</f>
        <v>Blank</v>
      </c>
      <c r="AE32" t="str">
        <f>IF(AND(K26&lt;=$AR$4,N26&gt;=$AE$4),"Yellow","Blank")</f>
        <v>Blank</v>
      </c>
      <c r="AF32" t="str">
        <f>IF(AND(K26&lt;=$AS$4,N26&gt;=$AF$4),"Yellow","Blank")</f>
        <v>Blank</v>
      </c>
      <c r="AG32" t="str">
        <f>IF(AND(K26&lt;=$AT$4,N26&gt;=$AG$4),"Yellow","Blank")</f>
        <v>Blank</v>
      </c>
      <c r="AH32" t="str">
        <f>IF(AND(K26&lt;=$AU$4,N26&gt;=$AH$4),"Yellow","Blank")</f>
        <v>Blank</v>
      </c>
      <c r="AI32" t="str">
        <f>IF(AND(K26&lt;=$AV$4,N26&gt;=$AI$4),"Yellow","Blank")</f>
        <v>Blank</v>
      </c>
      <c r="AJ32" t="str">
        <f>IF(AND(K26&lt;=$AW$4,N26&gt;=$AJ$4),"Yellow","Blank")</f>
        <v>Blank</v>
      </c>
      <c r="AK32" t="str">
        <f>IF(AND(K26&lt;=$AX$4,N26&gt;=$AK$4),"Yellow","Blank")</f>
        <v>Blank</v>
      </c>
      <c r="AL32" t="str">
        <f>IF(AND(K26&lt;=$AY$4,N26&gt;=$AL$4),"Yellow","Blank")</f>
        <v>Blank</v>
      </c>
      <c r="AM32" t="str">
        <f>IF(AND(K26&lt;=$AZ$4,N26&gt;=$AM$4),"Yellow","Blank")</f>
        <v>Blank</v>
      </c>
    </row>
    <row r="33" spans="1:39" ht="13.5" x14ac:dyDescent="0.25">
      <c r="A33" s="3">
        <v>2025</v>
      </c>
      <c r="B33" s="20"/>
      <c r="C33" s="20"/>
      <c r="D33" s="20"/>
      <c r="E33" s="20"/>
      <c r="F33" s="20"/>
      <c r="G33" s="20"/>
      <c r="H33" s="20"/>
      <c r="I33" s="20"/>
      <c r="J33" s="20"/>
      <c r="K33" s="20"/>
      <c r="L33" s="20"/>
      <c r="M33" s="20"/>
      <c r="N33" s="59">
        <f t="shared" si="34"/>
        <v>0</v>
      </c>
      <c r="O33" s="59"/>
      <c r="P33" s="1"/>
      <c r="R33" s="70"/>
      <c r="S33" s="70"/>
      <c r="T33" s="70"/>
      <c r="U33" s="70"/>
      <c r="V33" s="70"/>
      <c r="W33" s="70"/>
      <c r="X33" s="70"/>
      <c r="Y33" s="70"/>
      <c r="Z33" s="70"/>
      <c r="AB33" t="str">
        <f>IF(AND(K26&lt;=$AO$5,N26&gt;=$AB$5),"Yellow","Blank")</f>
        <v>Blank</v>
      </c>
      <c r="AC33" t="str">
        <f>IF(AND(K26&lt;=$AP$5,N26&gt;=$AC$5),"Yellow","Blank")</f>
        <v>Blank</v>
      </c>
      <c r="AD33" t="str">
        <f>IF(AND(K26&lt;=$AQ$5,N26&gt;=$AD$5),"Yellow","Blank")</f>
        <v>Blank</v>
      </c>
      <c r="AE33" t="str">
        <f>IF(AND(K26&lt;=$AR$5,N26&gt;=$AE$5),"Yellow","Blank")</f>
        <v>Blank</v>
      </c>
      <c r="AF33" t="str">
        <f>IF(AND(K26&lt;=$AS$5,N26&gt;=$AF$5),"Yellow","Blank")</f>
        <v>Blank</v>
      </c>
      <c r="AG33" t="str">
        <f>IF(AND(K26&lt;=$AT$5,N26&gt;=$AG$5),"Yellow","Blank")</f>
        <v>Blank</v>
      </c>
      <c r="AH33" t="str">
        <f>IF(AND(K26&lt;=$AU$5,N26&gt;=$AH$5),"Yellow","Blank")</f>
        <v>Blank</v>
      </c>
      <c r="AI33" t="str">
        <f>IF(AND(K26&lt;=$AV$5,N26&gt;=$AI$5),"Yellow","Blank")</f>
        <v>Blank</v>
      </c>
      <c r="AJ33" t="str">
        <f>IF(AND(K26&lt;=$AW$5,N26&gt;=$AJ$5),"Yellow","Blank")</f>
        <v>Blank</v>
      </c>
      <c r="AK33" t="str">
        <f>IF(AND(K26&lt;=$AX$5,N26&gt;=$AK$5),"Yellow","Blank")</f>
        <v>Blank</v>
      </c>
      <c r="AL33" t="str">
        <f>IF(AND(K26&lt;=$AY$5,N26&gt;=$AL$5),"Yellow","Blank")</f>
        <v>Blank</v>
      </c>
      <c r="AM33" t="str">
        <f>IF(AND(K26&lt;=$AZ$5,N26&gt;=$AM$5),"Yellow","Blank")</f>
        <v>Blank</v>
      </c>
    </row>
    <row r="34" spans="1:39" ht="13.5" x14ac:dyDescent="0.25">
      <c r="A34" s="3">
        <v>2026</v>
      </c>
      <c r="B34" s="20"/>
      <c r="C34" s="20"/>
      <c r="D34" s="20"/>
      <c r="E34" s="20"/>
      <c r="F34" s="20"/>
      <c r="G34" s="20"/>
      <c r="H34" s="20"/>
      <c r="I34" s="20"/>
      <c r="J34" s="20"/>
      <c r="K34" s="20"/>
      <c r="L34" s="20"/>
      <c r="M34" s="20"/>
      <c r="N34" s="59">
        <f t="shared" si="34"/>
        <v>0</v>
      </c>
      <c r="O34" s="59"/>
      <c r="P34" s="1"/>
      <c r="R34" s="70"/>
      <c r="S34" s="70"/>
      <c r="T34" s="70"/>
      <c r="U34" s="70"/>
      <c r="V34" s="70"/>
      <c r="W34" s="70"/>
      <c r="X34" s="70"/>
      <c r="Y34" s="70"/>
      <c r="Z34" s="70"/>
      <c r="AB34" t="str">
        <f>IF(AND(K26&lt;=$AO$6,N26&gt;=$AB$6),"Yellow","Blank")</f>
        <v>Blank</v>
      </c>
      <c r="AC34" t="str">
        <f>IF(AND(K26&lt;=$AP$6,N26&gt;=$AC$6),"Yellow","Blank")</f>
        <v>Blank</v>
      </c>
      <c r="AD34" t="str">
        <f>IF(AND(K26&lt;=$AQ$6,N26&gt;=$AD$6),"Yellow","Blank")</f>
        <v>Blank</v>
      </c>
      <c r="AE34" t="str">
        <f>IF(AND(K26&lt;=$AR$6,N26&gt;=$AE$6),"Yellow","Blank")</f>
        <v>Blank</v>
      </c>
      <c r="AF34" t="str">
        <f>IF(AND(K26&lt;=$AS$6,N26&gt;=$AF$6),"Yellow","Blank")</f>
        <v>Blank</v>
      </c>
      <c r="AG34" t="str">
        <f>IF(AND(K26&lt;=$AT$6,N26&gt;=$AG$6),"Yellow","Blank")</f>
        <v>Blank</v>
      </c>
      <c r="AH34" t="str">
        <f>IF(AND(K26&lt;=$AU$6,N26&gt;=$AH$6),"Yellow","Blank")</f>
        <v>Blank</v>
      </c>
      <c r="AI34" t="str">
        <f>IF(AND(K26&lt;=$AV$6,N26&gt;=$AI$6),"Yellow","Blank")</f>
        <v>Blank</v>
      </c>
      <c r="AJ34" t="str">
        <f>IF(AND(K26&lt;=$AW$6,N26&gt;=$AJ$6),"Yellow","Blank")</f>
        <v>Blank</v>
      </c>
      <c r="AK34" t="str">
        <f>IF(AND(K26&lt;=$AX$6,N26&gt;=$AK$6),"Yellow","Blank")</f>
        <v>Blank</v>
      </c>
      <c r="AL34" t="str">
        <f>IF(AND(K26&lt;=$AY$6,N26&gt;=$AL$6),"Yellow","Blank")</f>
        <v>Blank</v>
      </c>
      <c r="AM34" t="str">
        <f>IF(AND(K26&lt;=$AZ$6,N26&gt;=$AM$6),"Yellow","Blank")</f>
        <v>Blank</v>
      </c>
    </row>
    <row r="35" spans="1:39" ht="13.5" x14ac:dyDescent="0.25">
      <c r="A35" s="3">
        <v>2027</v>
      </c>
      <c r="B35" s="20"/>
      <c r="C35" s="20"/>
      <c r="D35" s="20"/>
      <c r="E35" s="20"/>
      <c r="F35" s="20"/>
      <c r="G35" s="20"/>
      <c r="H35" s="20"/>
      <c r="I35" s="20"/>
      <c r="J35" s="20"/>
      <c r="K35" s="20"/>
      <c r="L35" s="20"/>
      <c r="M35" s="20"/>
      <c r="N35" s="59">
        <f t="shared" si="34"/>
        <v>0</v>
      </c>
      <c r="O35" s="59"/>
      <c r="P35" s="1"/>
      <c r="R35" s="70"/>
      <c r="S35" s="70"/>
      <c r="T35" s="70"/>
      <c r="U35" s="70"/>
      <c r="V35" s="70"/>
      <c r="W35" s="70"/>
      <c r="X35" s="70"/>
      <c r="Y35" s="70"/>
      <c r="Z35" s="70"/>
      <c r="AB35" t="str">
        <f>IF(AND(K26&lt;=$AO$7,N26&gt;=$AB$7),"Yellow","Blank")</f>
        <v>Blank</v>
      </c>
      <c r="AC35" t="str">
        <f>IF(AND(K26&lt;=$AP$7,N26&gt;=$AC$7),"Yellow","Blank")</f>
        <v>Blank</v>
      </c>
      <c r="AD35" t="str">
        <f>IF(AND(K26&lt;=$AQ$7,N26&gt;=$AD$7),"Yellow","Blank")</f>
        <v>Blank</v>
      </c>
      <c r="AE35" t="str">
        <f>IF(AND(K26&lt;=$AR$7,N26&gt;=$AE$7),"Yellow","Blank")</f>
        <v>Blank</v>
      </c>
      <c r="AF35" t="str">
        <f>IF(AND(K26&lt;=$AS$7,N26&gt;=$AF$7),"Yellow","Blank")</f>
        <v>Blank</v>
      </c>
      <c r="AG35" t="str">
        <f>IF(AND(K26&lt;=$AT$7,N26&gt;=$AG$7),"Yellow","Blank")</f>
        <v>Blank</v>
      </c>
      <c r="AH35" t="str">
        <f>IF(AND(K26&lt;=$AU$7,N26&gt;=$AH$7),"Yellow","Blank")</f>
        <v>Blank</v>
      </c>
      <c r="AI35" t="str">
        <f>IF(AND(K26&lt;=$AV$7,N26&gt;=$AI$7),"Yellow","Blank")</f>
        <v>Blank</v>
      </c>
      <c r="AJ35" t="str">
        <f>IF(AND(K26&lt;=$AW$7,N26&gt;=$AJ$7),"Yellow","Blank")</f>
        <v>Blank</v>
      </c>
      <c r="AK35" t="str">
        <f>IF(AND(K26&lt;=$AX$7,N26&gt;=$AK$7),"Yellow","Blank")</f>
        <v>Blank</v>
      </c>
      <c r="AL35" t="str">
        <f>IF(AND(K26&lt;=$AY$7,N26&gt;=$AL$7),"Yellow","Blank")</f>
        <v>Blank</v>
      </c>
      <c r="AM35" t="str">
        <f>IF(AND(K26&lt;=$AZ$7,N26&gt;=$AM$7),"Yellow","Blank")</f>
        <v>Blank</v>
      </c>
    </row>
    <row r="36" spans="1:39" ht="13.5" x14ac:dyDescent="0.25">
      <c r="A36" s="3">
        <v>2028</v>
      </c>
      <c r="B36" s="20"/>
      <c r="C36" s="20"/>
      <c r="D36" s="20"/>
      <c r="E36" s="20"/>
      <c r="F36" s="20"/>
      <c r="G36" s="20"/>
      <c r="H36" s="20"/>
      <c r="I36" s="20"/>
      <c r="J36" s="20"/>
      <c r="K36" s="20"/>
      <c r="L36" s="20"/>
      <c r="M36" s="20"/>
      <c r="N36" s="59">
        <f t="shared" ref="N36:N38" si="35">SUM(B36:M36)</f>
        <v>0</v>
      </c>
      <c r="O36" s="59"/>
      <c r="P36" s="24"/>
      <c r="R36" s="70"/>
      <c r="S36" s="70"/>
      <c r="T36" s="70"/>
      <c r="U36" s="70"/>
      <c r="V36" s="70"/>
      <c r="W36" s="70"/>
      <c r="X36" s="70"/>
      <c r="Y36" s="70"/>
      <c r="Z36" s="70"/>
      <c r="AB36" t="str">
        <f>IF(AND(K26&lt;=$AO$8,N26&gt;=$AB$8),"Yellow","Blank")</f>
        <v>Blank</v>
      </c>
      <c r="AC36" t="str">
        <f>IF(AND(K26&lt;=$AP$8,N26&gt;=$AC$8),"Yellow","Blank")</f>
        <v>Blank</v>
      </c>
      <c r="AD36" t="str">
        <f>IF(AND(K26&lt;=$AQ$8,N26&gt;=$AD$8),"Yellow","Blank")</f>
        <v>Blank</v>
      </c>
      <c r="AE36" t="str">
        <f>IF(AND(K26&lt;=$AR$8,N26&gt;=$AE$8),"Yellow","Blank")</f>
        <v>Blank</v>
      </c>
      <c r="AF36" t="str">
        <f>IF(AND(K26&lt;=$AS$8,N26&gt;=$AF$8),"Yellow","Blank")</f>
        <v>Blank</v>
      </c>
      <c r="AG36" t="str">
        <f>IF(AND(K26&lt;=$AT$8,N26&gt;=$AG$8),"Yellow","Blank")</f>
        <v>Blank</v>
      </c>
      <c r="AH36" t="str">
        <f>IF(AND(K26&lt;=$AT$8,N26&gt;=$AH$8),"Yellow","Blank")</f>
        <v>Blank</v>
      </c>
      <c r="AI36" t="str">
        <f>IF(AND(K26&lt;=$AV$8,N26&gt;=$AI$8),"Yellow","Blank")</f>
        <v>Blank</v>
      </c>
      <c r="AJ36" t="str">
        <f>IF(AND(K26&lt;=$AW$8,N26&gt;=$AJ$8),"Yellow","Blank")</f>
        <v>Blank</v>
      </c>
      <c r="AK36" t="str">
        <f>IF(AND(K26&lt;=$AX$8,N26&gt;=$AK$8),"Yellow","Blank")</f>
        <v>Blank</v>
      </c>
      <c r="AL36" t="str">
        <f>IF(AND(K26&lt;=$AY$8,N26&gt;=$AL$8),"Yellow","Blank")</f>
        <v>Blank</v>
      </c>
      <c r="AM36" t="str">
        <f>IF(AND(K26&lt;=$AZ$8,N26&gt;=$AM$8),"Yellow","Blank")</f>
        <v>Blank</v>
      </c>
    </row>
    <row r="37" spans="1:39" ht="13.5" x14ac:dyDescent="0.25">
      <c r="A37" s="3">
        <v>2029</v>
      </c>
      <c r="B37" s="20"/>
      <c r="C37" s="20"/>
      <c r="D37" s="20"/>
      <c r="E37" s="20"/>
      <c r="F37" s="20"/>
      <c r="G37" s="20"/>
      <c r="H37" s="20"/>
      <c r="I37" s="20"/>
      <c r="J37" s="20"/>
      <c r="K37" s="20"/>
      <c r="L37" s="20"/>
      <c r="M37" s="20"/>
      <c r="N37" s="59">
        <f t="shared" si="35"/>
        <v>0</v>
      </c>
      <c r="O37" s="59"/>
      <c r="P37" s="1"/>
      <c r="R37" s="70"/>
      <c r="S37" s="70"/>
      <c r="T37" s="70"/>
      <c r="U37" s="70"/>
      <c r="V37" s="70"/>
      <c r="W37" s="70"/>
      <c r="X37" s="70"/>
      <c r="Y37" s="70"/>
      <c r="Z37" s="70"/>
      <c r="AB37" t="str">
        <f>IF(AND(K26&lt;=$AO$9,N26&gt;=$AB$9),"Yellow","Blank")</f>
        <v>Blank</v>
      </c>
      <c r="AC37" t="str">
        <f>IF(AND(K26&lt;=$AP$9,N26&gt;=$AC$9),"Yellow","Blank")</f>
        <v>Blank</v>
      </c>
      <c r="AD37" t="str">
        <f>IF(AND(K26&lt;=$AQ$9,N26&gt;=$AD$9),"Yellow","Blank")</f>
        <v>Blank</v>
      </c>
      <c r="AE37" t="str">
        <f>IF(AND(K26&lt;=$AR$9,N26&gt;=$AE$9),"Yellow","Blank")</f>
        <v>Blank</v>
      </c>
      <c r="AF37" t="str">
        <f>IF(AND(K26&lt;=$AS$9,N26&gt;=$AF$9),"Yellow","Blank")</f>
        <v>Blank</v>
      </c>
      <c r="AG37" t="str">
        <f>IF(AND(K26&lt;=$AT$9,N26&gt;=$AG$9),"Yellow","Blank")</f>
        <v>Blank</v>
      </c>
      <c r="AH37" t="str">
        <f>IF(AND(K26&lt;=$AU$9,N26&gt;=$AH$9),"Yellow","Blank")</f>
        <v>Blank</v>
      </c>
      <c r="AI37" t="str">
        <f>IF(AND(K26&lt;=$AV$9,N26&gt;=$AI$9),"Yellow","Blank")</f>
        <v>Blank</v>
      </c>
      <c r="AJ37" t="str">
        <f>IF(AND(K26&lt;=$AW$9,N26&gt;=$AJ$9),"Yellow","Blank")</f>
        <v>Blank</v>
      </c>
      <c r="AK37" t="str">
        <f>IF(AND(K26&lt;=$AX$9,N26&gt;=$AK$9),"Yellow","Blank")</f>
        <v>Blank</v>
      </c>
      <c r="AL37" t="str">
        <f>IF(AND(K26&lt;=$AY$9,N26&gt;=$AL$9),"Yellow","Blank")</f>
        <v>Blank</v>
      </c>
      <c r="AM37" t="str">
        <f>IF(AND(K26&lt;=$AZ$9,N26&gt;=$AM$9),"Yellow","Blank")</f>
        <v>Blank</v>
      </c>
    </row>
    <row r="38" spans="1:39" ht="13.5" x14ac:dyDescent="0.25">
      <c r="A38" s="3">
        <v>2030</v>
      </c>
      <c r="B38" s="20"/>
      <c r="C38" s="20"/>
      <c r="D38" s="20"/>
      <c r="E38" s="20"/>
      <c r="F38" s="20"/>
      <c r="G38" s="20"/>
      <c r="H38" s="20"/>
      <c r="I38" s="20"/>
      <c r="J38" s="20"/>
      <c r="K38" s="20"/>
      <c r="L38" s="20"/>
      <c r="M38" s="20"/>
      <c r="N38" s="59">
        <f t="shared" si="35"/>
        <v>0</v>
      </c>
      <c r="O38" s="59"/>
      <c r="P38" s="1"/>
      <c r="R38" s="70"/>
      <c r="S38" s="70"/>
      <c r="T38" s="70"/>
      <c r="U38" s="70"/>
      <c r="V38" s="70"/>
      <c r="W38" s="70"/>
      <c r="X38" s="70"/>
      <c r="Y38" s="70"/>
      <c r="Z38" s="70"/>
      <c r="AB38" t="str">
        <f>IF(AND(K26&lt;=$AO$10,N26&gt;=$AB$10),"Yellow","Blank")</f>
        <v>Blank</v>
      </c>
      <c r="AC38" t="str">
        <f>IF(AND(K26&lt;=$AP$10,N26&gt;=$AC$10),"Yellow","Blank")</f>
        <v>Blank</v>
      </c>
      <c r="AD38" t="str">
        <f>IF(AND(K26&lt;=$AQ$10,N26&gt;=$AD$10),"Yellow","Blank")</f>
        <v>Blank</v>
      </c>
      <c r="AE38" t="str">
        <f>IF(AND(K26&lt;=$AR$10,N26&gt;=$AE$10),"Yellow","Blank")</f>
        <v>Blank</v>
      </c>
      <c r="AF38" t="str">
        <f>IF(AND(K26&lt;=$AS$10,N26&gt;=$AF$10),"Yellow","Blank")</f>
        <v>Blank</v>
      </c>
      <c r="AG38" t="str">
        <f>IF(AND(K26&lt;=$AT$10,N26&gt;=$AG$10),"Yellow","Blank")</f>
        <v>Blank</v>
      </c>
      <c r="AH38" t="str">
        <f>IF(AND(K26&lt;=$AU$10,N26&gt;=$AH$10),"Yellow","Blank")</f>
        <v>Blank</v>
      </c>
      <c r="AI38" t="str">
        <f>IF(AND(K26&lt;=$AV$10,N26&gt;=$AI$10),"Yellow","Blank")</f>
        <v>Blank</v>
      </c>
      <c r="AJ38" t="str">
        <f>IF(AND(K26&lt;=$AW$10,N26&gt;=$AJ$10),"Yellow","Blank")</f>
        <v>Blank</v>
      </c>
      <c r="AK38" t="str">
        <f>IF(AND(K26&lt;=$AX$10,N26&gt;=$AK$10),"Yellow","Blank")</f>
        <v>Blank</v>
      </c>
      <c r="AL38" t="str">
        <f>IF(AND(K26&lt;=$AY$10,N26&gt;=$AL$10),"Yellow","Blank")</f>
        <v>Blank</v>
      </c>
      <c r="AM38" t="str">
        <f>IF(AND(K26&lt;=$AZ$10,N26&gt;=$AM$10),"Yellow","Blank")</f>
        <v>Blank</v>
      </c>
    </row>
    <row r="39" spans="1:39" ht="13.5" x14ac:dyDescent="0.25">
      <c r="A39" s="60" t="s">
        <v>15</v>
      </c>
      <c r="B39" s="61"/>
      <c r="C39" s="61"/>
      <c r="D39" s="61"/>
      <c r="E39" s="61"/>
      <c r="F39" s="61"/>
      <c r="G39" s="61"/>
      <c r="H39" s="61"/>
      <c r="I39" s="61"/>
      <c r="J39" s="61"/>
      <c r="K39" s="61"/>
      <c r="L39" s="61"/>
      <c r="M39" s="61"/>
      <c r="N39" s="59">
        <f>SUM(N31:O38)</f>
        <v>0</v>
      </c>
      <c r="O39" s="59"/>
      <c r="R39" s="70"/>
      <c r="S39" s="70"/>
      <c r="T39" s="70"/>
      <c r="U39" s="70"/>
      <c r="V39" s="70"/>
      <c r="W39" s="70"/>
      <c r="X39" s="70"/>
      <c r="Y39" s="70"/>
      <c r="Z39" s="70"/>
    </row>
    <row r="40" spans="1:39" x14ac:dyDescent="0.2">
      <c r="A40" s="5"/>
      <c r="B40" s="5"/>
      <c r="C40" s="5"/>
      <c r="D40" s="5"/>
      <c r="E40" s="5"/>
      <c r="F40" s="5"/>
      <c r="G40" s="5"/>
      <c r="H40" s="5"/>
      <c r="I40" s="5"/>
      <c r="J40" s="5"/>
      <c r="K40" s="5"/>
      <c r="L40" s="5"/>
      <c r="M40" s="5"/>
      <c r="N40" s="5"/>
      <c r="O40" s="5"/>
      <c r="R40" s="70"/>
      <c r="S40" s="70"/>
      <c r="T40" s="70"/>
      <c r="U40" s="70"/>
      <c r="V40" s="70"/>
      <c r="W40" s="70"/>
      <c r="X40" s="70"/>
      <c r="Y40" s="70"/>
      <c r="Z40" s="70"/>
    </row>
    <row r="41" spans="1:39" s="8" customFormat="1" ht="25.5" customHeight="1" x14ac:dyDescent="0.2">
      <c r="A41" s="57" t="s">
        <v>17</v>
      </c>
      <c r="B41" s="57"/>
      <c r="C41" s="58"/>
      <c r="D41" s="58"/>
      <c r="E41" s="58"/>
      <c r="F41" s="58"/>
      <c r="G41" s="58"/>
      <c r="H41" s="58"/>
      <c r="I41" s="58"/>
      <c r="J41" s="58"/>
      <c r="K41" s="58"/>
      <c r="L41" s="58"/>
      <c r="M41" s="58"/>
      <c r="N41" s="58"/>
      <c r="O41" s="58"/>
    </row>
    <row r="42" spans="1:39" s="8" customFormat="1" ht="25.5" customHeight="1" x14ac:dyDescent="0.2">
      <c r="A42" s="57" t="s">
        <v>27</v>
      </c>
      <c r="B42" s="57"/>
      <c r="C42" s="26"/>
      <c r="D42" s="57" t="s">
        <v>18</v>
      </c>
      <c r="E42" s="57"/>
      <c r="F42" s="56" t="str">
        <f t="shared" ref="F42" si="36">Q42&amp;$D$5&amp;P42</f>
        <v>M3NU-22-FL-ERAU-030203-033</v>
      </c>
      <c r="G42" s="56"/>
      <c r="H42" s="56"/>
      <c r="I42" s="56"/>
      <c r="J42" s="32" t="s">
        <v>0</v>
      </c>
      <c r="K42" s="54"/>
      <c r="L42" s="55"/>
      <c r="M42" s="32" t="s">
        <v>1</v>
      </c>
      <c r="N42" s="54"/>
      <c r="O42" s="55"/>
      <c r="P42" s="8">
        <f>P26+1</f>
        <v>3</v>
      </c>
      <c r="Q42" s="8" t="str">
        <f>IF(C42="Major","M2","M3")</f>
        <v>M3</v>
      </c>
    </row>
    <row r="43" spans="1:39" s="8" customFormat="1" ht="25.5" customHeight="1" x14ac:dyDescent="0.2">
      <c r="A43" s="57" t="s">
        <v>28</v>
      </c>
      <c r="B43" s="57"/>
      <c r="C43" s="58"/>
      <c r="D43" s="58"/>
      <c r="E43" s="58"/>
      <c r="F43" s="58"/>
      <c r="G43" s="58"/>
      <c r="H43" s="58"/>
      <c r="I43" s="58"/>
      <c r="J43" s="58"/>
      <c r="K43" s="58"/>
      <c r="L43" s="58"/>
      <c r="M43" s="58"/>
      <c r="N43" s="58"/>
      <c r="O43" s="58"/>
    </row>
    <row r="44" spans="1:39" ht="26.25" customHeight="1" x14ac:dyDescent="0.2">
      <c r="A44" s="57" t="s">
        <v>22</v>
      </c>
      <c r="B44" s="57"/>
      <c r="C44" s="58"/>
      <c r="D44" s="58"/>
      <c r="E44" s="58"/>
      <c r="F44" s="58"/>
      <c r="G44" s="58"/>
      <c r="H44" s="58"/>
      <c r="I44" s="58"/>
      <c r="J44" s="58"/>
      <c r="K44" s="58"/>
      <c r="L44" s="58"/>
      <c r="M44" s="58"/>
      <c r="N44" s="58"/>
      <c r="O44" s="58"/>
    </row>
    <row r="45" spans="1:39" x14ac:dyDescent="0.2">
      <c r="A45" s="66" t="s">
        <v>29</v>
      </c>
      <c r="B45" s="67"/>
      <c r="C45" s="67"/>
      <c r="D45" s="67"/>
      <c r="E45" s="67"/>
      <c r="F45" s="67"/>
      <c r="G45" s="67"/>
      <c r="H45" s="67"/>
      <c r="I45" s="67"/>
      <c r="J45" s="67"/>
      <c r="K45" s="67"/>
      <c r="L45" s="67"/>
      <c r="M45" s="67"/>
      <c r="N45" s="67"/>
      <c r="O45" s="67"/>
    </row>
    <row r="46" spans="1:39" x14ac:dyDescent="0.2">
      <c r="A46" s="33" t="s">
        <v>2</v>
      </c>
      <c r="B46" s="33" t="s">
        <v>3</v>
      </c>
      <c r="C46" s="33" t="s">
        <v>4</v>
      </c>
      <c r="D46" s="33" t="s">
        <v>5</v>
      </c>
      <c r="E46" s="33" t="s">
        <v>6</v>
      </c>
      <c r="F46" s="33" t="s">
        <v>7</v>
      </c>
      <c r="G46" s="33" t="s">
        <v>8</v>
      </c>
      <c r="H46" s="33" t="s">
        <v>9</v>
      </c>
      <c r="I46" s="33" t="s">
        <v>10</v>
      </c>
      <c r="J46" s="33" t="s">
        <v>11</v>
      </c>
      <c r="K46" s="33" t="s">
        <v>12</v>
      </c>
      <c r="L46" s="33" t="s">
        <v>13</v>
      </c>
      <c r="M46" s="33" t="s">
        <v>14</v>
      </c>
      <c r="N46" s="64" t="s">
        <v>15</v>
      </c>
      <c r="O46" s="65"/>
      <c r="P46" s="1"/>
    </row>
    <row r="47" spans="1:39" ht="13.5" x14ac:dyDescent="0.25">
      <c r="A47" s="3">
        <v>2023</v>
      </c>
      <c r="B47" s="20"/>
      <c r="C47" s="20"/>
      <c r="D47" s="20"/>
      <c r="E47" s="20"/>
      <c r="F47" s="20"/>
      <c r="G47" s="20"/>
      <c r="H47" s="20"/>
      <c r="I47" s="20"/>
      <c r="J47" s="20"/>
      <c r="K47" s="20"/>
      <c r="L47" s="20"/>
      <c r="M47" s="20"/>
      <c r="N47" s="62">
        <f t="shared" ref="N47:N51" si="37">SUM(B47:M47)</f>
        <v>0</v>
      </c>
      <c r="O47" s="63"/>
      <c r="P47" s="1"/>
      <c r="AB47" t="str">
        <f>IF(AND(K42&lt;=$AO$3,N42&gt;=$AB$3),"Yellow","Blank")</f>
        <v>Blank</v>
      </c>
      <c r="AC47" t="str">
        <f>IF(AND(K42&lt;=$AP$3,N42&gt;=$AC$3),"Yellow","Blank")</f>
        <v>Blank</v>
      </c>
      <c r="AD47" t="str">
        <f>IF(AND(K42&lt;=$AQ$3,N42&gt;=$AD$3),"Yellow","Blank")</f>
        <v>Blank</v>
      </c>
      <c r="AE47" t="str">
        <f>IF(AND(K42&lt;=$AR$3,N42&gt;=$AE$3),"Yellow","Blank")</f>
        <v>Blank</v>
      </c>
      <c r="AF47" t="str">
        <f>IF(AND(K42&lt;=$AS$3,N42&gt;=$AF$3),"Yellow","Blank")</f>
        <v>Blank</v>
      </c>
      <c r="AG47" t="str">
        <f>IF(AND(K42&lt;=$AT$3,N42&gt;=$AG$3),"Yellow","Blank")</f>
        <v>Blank</v>
      </c>
      <c r="AH47" t="str">
        <f>IF(AND(K42&lt;=$AU$3,N42&gt;=$AH$3),"Yellow","Blank")</f>
        <v>Blank</v>
      </c>
      <c r="AI47" t="str">
        <f>IF(AND(K42&lt;=$AV$3,N42&gt;=$AI$3),"Yellow","Blank")</f>
        <v>Blank</v>
      </c>
      <c r="AJ47" t="str">
        <f>IF(AND(K42&lt;=$AW$3,N42&gt;=$AJ$3),"Yellow","Blank")</f>
        <v>Blank</v>
      </c>
      <c r="AK47" t="str">
        <f>IF(AND(K42&lt;=$AX$3,N42&gt;=$AK$3),"Yellow","Blank")</f>
        <v>Blank</v>
      </c>
      <c r="AL47" t="str">
        <f>IF(AND(K42&lt;=$AY$3,N42&gt;=$AL$3),"Yellow","Blank")</f>
        <v>Blank</v>
      </c>
      <c r="AM47" t="str">
        <f>IF(AND(K42&lt;=$AZ$3,N42&gt;=$AM$3),"Yellow","Blank")</f>
        <v>Blank</v>
      </c>
    </row>
    <row r="48" spans="1:39" ht="13.5" x14ac:dyDescent="0.25">
      <c r="A48" s="3">
        <v>2024</v>
      </c>
      <c r="B48" s="20"/>
      <c r="C48" s="20"/>
      <c r="D48" s="20"/>
      <c r="E48" s="20"/>
      <c r="F48" s="20"/>
      <c r="G48" s="20"/>
      <c r="H48" s="20"/>
      <c r="I48" s="20"/>
      <c r="J48" s="20"/>
      <c r="K48" s="20"/>
      <c r="L48" s="20"/>
      <c r="M48" s="20"/>
      <c r="N48" s="62">
        <f t="shared" si="37"/>
        <v>0</v>
      </c>
      <c r="O48" s="63"/>
      <c r="P48" s="1"/>
      <c r="AB48" t="str">
        <f>IF(AND(K42&lt;=$AO$4,N42&gt;=$AB$4),"Yellow","Blank")</f>
        <v>Blank</v>
      </c>
      <c r="AC48" t="str">
        <f>IF(AND(K42&lt;=$AP$4,N42&gt;=$AC$4),"Yellow","Blank")</f>
        <v>Blank</v>
      </c>
      <c r="AD48" t="str">
        <f>IF(AND(K42&lt;=$AQ$4,N42&gt;=$AD$4),"Yellow","Blank")</f>
        <v>Blank</v>
      </c>
      <c r="AE48" t="str">
        <f>IF(AND(K42&lt;=$AR$4,N42&gt;=$AE$4),"Yellow","Blank")</f>
        <v>Blank</v>
      </c>
      <c r="AF48" t="str">
        <f>IF(AND(K42&lt;=$AS$4,N42&gt;=$AF$4),"Yellow","Blank")</f>
        <v>Blank</v>
      </c>
      <c r="AG48" t="str">
        <f>IF(AND(K42&lt;=$AT$4,N42&gt;=$AG$4),"Yellow","Blank")</f>
        <v>Blank</v>
      </c>
      <c r="AH48" t="str">
        <f>IF(AND(K42&lt;=$AU$4,N42&gt;=$AH$4),"Yellow","Blank")</f>
        <v>Blank</v>
      </c>
      <c r="AI48" t="str">
        <f>IF(AND(K42&lt;=$AV$4,N42&gt;=$AI$4),"Yellow","Blank")</f>
        <v>Blank</v>
      </c>
      <c r="AJ48" t="str">
        <f>IF(AND(K42&lt;=$AW$4,N42&gt;=$AJ$4),"Yellow","Blank")</f>
        <v>Blank</v>
      </c>
      <c r="AK48" t="str">
        <f>IF(AND(K42&lt;=$AX$4,N42&gt;=$AK$4),"Yellow","Blank")</f>
        <v>Blank</v>
      </c>
      <c r="AL48" t="str">
        <f>IF(AND(K42&lt;=$AY$4,N42&gt;=$AL$4),"Yellow","Blank")</f>
        <v>Blank</v>
      </c>
      <c r="AM48" t="str">
        <f>IF(AND(K42&lt;=$AZ$4,N42&gt;=$AM$4),"Yellow","Blank")</f>
        <v>Blank</v>
      </c>
    </row>
    <row r="49" spans="1:39" ht="13.5" x14ac:dyDescent="0.25">
      <c r="A49" s="3">
        <v>2025</v>
      </c>
      <c r="B49" s="20"/>
      <c r="C49" s="20"/>
      <c r="D49" s="20"/>
      <c r="E49" s="20"/>
      <c r="F49" s="20"/>
      <c r="G49" s="20"/>
      <c r="H49" s="20"/>
      <c r="I49" s="20"/>
      <c r="J49" s="20"/>
      <c r="K49" s="20"/>
      <c r="L49" s="20"/>
      <c r="M49" s="20"/>
      <c r="N49" s="59">
        <f t="shared" si="37"/>
        <v>0</v>
      </c>
      <c r="O49" s="59"/>
      <c r="P49" s="1"/>
      <c r="AB49" t="str">
        <f>IF(AND(K42&lt;=$AO$5,N42&gt;=$AB$5),"Yellow","Blank")</f>
        <v>Blank</v>
      </c>
      <c r="AC49" t="str">
        <f>IF(AND(K42&lt;=$AP$5,N42&gt;=$AC$5),"Yellow","Blank")</f>
        <v>Blank</v>
      </c>
      <c r="AD49" t="str">
        <f>IF(AND(K42&lt;=$AQ$5,N42&gt;=$AD$5),"Yellow","Blank")</f>
        <v>Blank</v>
      </c>
      <c r="AE49" t="str">
        <f>IF(AND(K42&lt;=$AR$5,N42&gt;=$AE$5),"Yellow","Blank")</f>
        <v>Blank</v>
      </c>
      <c r="AF49" t="str">
        <f>IF(AND(K42&lt;=$AS$5,N42&gt;=$AF$5),"Yellow","Blank")</f>
        <v>Blank</v>
      </c>
      <c r="AG49" t="str">
        <f>IF(AND(K42&lt;=$AT$5,N42&gt;=$AG$5),"Yellow","Blank")</f>
        <v>Blank</v>
      </c>
      <c r="AH49" t="str">
        <f>IF(AND(K42&lt;=$AU$5,N42&gt;=$AH$5),"Yellow","Blank")</f>
        <v>Blank</v>
      </c>
      <c r="AI49" t="str">
        <f>IF(AND(K42&lt;=$AV$5,N42&gt;=$AI$5),"Yellow","Blank")</f>
        <v>Blank</v>
      </c>
      <c r="AJ49" t="str">
        <f>IF(AND(K42&lt;=$AW$5,N42&gt;=$AJ$5),"Yellow","Blank")</f>
        <v>Blank</v>
      </c>
      <c r="AK49" t="str">
        <f>IF(AND(K42&lt;=$AX$5,N42&gt;=$AK$5),"Yellow","Blank")</f>
        <v>Blank</v>
      </c>
      <c r="AL49" t="str">
        <f>IF(AND(K42&lt;=$AY$5,N42&gt;=$AL$5),"Yellow","Blank")</f>
        <v>Blank</v>
      </c>
      <c r="AM49" t="str">
        <f>IF(AND(K42&lt;=$AZ$5,N42&gt;=$AM$5),"Yellow","Blank")</f>
        <v>Blank</v>
      </c>
    </row>
    <row r="50" spans="1:39" ht="13.5" x14ac:dyDescent="0.25">
      <c r="A50" s="3">
        <v>2026</v>
      </c>
      <c r="B50" s="20"/>
      <c r="C50" s="20"/>
      <c r="D50" s="20"/>
      <c r="E50" s="20"/>
      <c r="F50" s="20"/>
      <c r="G50" s="20"/>
      <c r="H50" s="20"/>
      <c r="I50" s="20"/>
      <c r="J50" s="20"/>
      <c r="K50" s="20"/>
      <c r="L50" s="20"/>
      <c r="M50" s="20"/>
      <c r="N50" s="59">
        <f t="shared" si="37"/>
        <v>0</v>
      </c>
      <c r="O50" s="59"/>
      <c r="P50" s="1"/>
      <c r="AB50" t="str">
        <f>IF(AND(K42&lt;=$AO$6,N42&gt;=$AB$6),"Yellow","Blank")</f>
        <v>Blank</v>
      </c>
      <c r="AC50" t="str">
        <f>IF(AND(K42&lt;=$AP$6,N42&gt;=$AC$6),"Yellow","Blank")</f>
        <v>Blank</v>
      </c>
      <c r="AD50" t="str">
        <f>IF(AND(K42&lt;=$AQ$6,N42&gt;=$AD$6),"Yellow","Blank")</f>
        <v>Blank</v>
      </c>
      <c r="AE50" t="str">
        <f>IF(AND(K42&lt;=$AR$6,N42&gt;=$AE$6),"Yellow","Blank")</f>
        <v>Blank</v>
      </c>
      <c r="AF50" t="str">
        <f>IF(AND(K42&lt;=$AS$6,N42&gt;=$AF$6),"Yellow","Blank")</f>
        <v>Blank</v>
      </c>
      <c r="AG50" t="str">
        <f>IF(AND(K42&lt;=$AT$6,N42&gt;=$AG$6),"Yellow","Blank")</f>
        <v>Blank</v>
      </c>
      <c r="AH50" t="str">
        <f>IF(AND(K42&lt;=$AU$6,N42&gt;=$AH$6),"Yellow","Blank")</f>
        <v>Blank</v>
      </c>
      <c r="AI50" t="str">
        <f>IF(AND(K42&lt;=$AV$6,N42&gt;=$AI$6),"Yellow","Blank")</f>
        <v>Blank</v>
      </c>
      <c r="AJ50" t="str">
        <f>IF(AND(K42&lt;=$AW$6,N42&gt;=$AJ$6),"Yellow","Blank")</f>
        <v>Blank</v>
      </c>
      <c r="AK50" t="str">
        <f>IF(AND(K42&lt;=$AX$6,N42&gt;=$AK$6),"Yellow","Blank")</f>
        <v>Blank</v>
      </c>
      <c r="AL50" t="str">
        <f>IF(AND(K42&lt;=$AY$6,N42&gt;=$AL$6),"Yellow","Blank")</f>
        <v>Blank</v>
      </c>
      <c r="AM50" t="str">
        <f>IF(AND(K42&lt;=$AZ$6,N42&gt;=$AM$6),"Yellow","Blank")</f>
        <v>Blank</v>
      </c>
    </row>
    <row r="51" spans="1:39" ht="13.5" x14ac:dyDescent="0.25">
      <c r="A51" s="3">
        <v>2027</v>
      </c>
      <c r="B51" s="20"/>
      <c r="C51" s="20"/>
      <c r="D51" s="20"/>
      <c r="E51" s="20"/>
      <c r="F51" s="20"/>
      <c r="G51" s="20"/>
      <c r="H51" s="20"/>
      <c r="I51" s="20"/>
      <c r="J51" s="20"/>
      <c r="K51" s="20"/>
      <c r="L51" s="20"/>
      <c r="M51" s="20"/>
      <c r="N51" s="59">
        <f t="shared" si="37"/>
        <v>0</v>
      </c>
      <c r="O51" s="59"/>
      <c r="P51" s="1"/>
      <c r="AB51" t="str">
        <f>IF(AND(K42&lt;=$AO$7,N42&gt;=$AB$7),"Yellow","Blank")</f>
        <v>Blank</v>
      </c>
      <c r="AC51" t="str">
        <f>IF(AND(K42&lt;=$AP$7,N42&gt;=$AC$7),"Yellow","Blank")</f>
        <v>Blank</v>
      </c>
      <c r="AD51" t="str">
        <f>IF(AND(K42&lt;=$AQ$7,N42&gt;=$AD$7),"Yellow","Blank")</f>
        <v>Blank</v>
      </c>
      <c r="AE51" t="str">
        <f>IF(AND(K42&lt;=$AR$7,N42&gt;=$AE$7),"Yellow","Blank")</f>
        <v>Blank</v>
      </c>
      <c r="AF51" t="str">
        <f>IF(AND(K42&lt;=$AS$7,N42&gt;=$AF$7),"Yellow","Blank")</f>
        <v>Blank</v>
      </c>
      <c r="AG51" t="str">
        <f>IF(AND(K42&lt;=$AT$7,N42&gt;=$AG$7),"Yellow","Blank")</f>
        <v>Blank</v>
      </c>
      <c r="AH51" t="str">
        <f>IF(AND(K42&lt;=$AU$7,N42&gt;=$AH$7),"Yellow","Blank")</f>
        <v>Blank</v>
      </c>
      <c r="AI51" t="str">
        <f>IF(AND(K42&lt;=$AV$7,N42&gt;=$AI$7),"Yellow","Blank")</f>
        <v>Blank</v>
      </c>
      <c r="AJ51" t="str">
        <f>IF(AND(K42&lt;=$AW$7,N42&gt;=$AJ$7),"Yellow","Blank")</f>
        <v>Blank</v>
      </c>
      <c r="AK51" t="str">
        <f>IF(AND(K42&lt;=$AX$7,N42&gt;=$AK$7),"Yellow","Blank")</f>
        <v>Blank</v>
      </c>
      <c r="AL51" t="str">
        <f>IF(AND(K42&lt;=$AY$7,N42&gt;=$AL$7),"Yellow","Blank")</f>
        <v>Blank</v>
      </c>
      <c r="AM51" t="str">
        <f>IF(AND(K42&lt;=$AZ$7,N42&gt;=$AM$7),"Yellow","Blank")</f>
        <v>Blank</v>
      </c>
    </row>
    <row r="52" spans="1:39" ht="13.5" x14ac:dyDescent="0.25">
      <c r="A52" s="3">
        <v>2028</v>
      </c>
      <c r="B52" s="20"/>
      <c r="C52" s="20"/>
      <c r="D52" s="20"/>
      <c r="E52" s="20"/>
      <c r="F52" s="20"/>
      <c r="G52" s="20"/>
      <c r="H52" s="20"/>
      <c r="I52" s="20"/>
      <c r="J52" s="20"/>
      <c r="K52" s="20"/>
      <c r="L52" s="20"/>
      <c r="M52" s="20"/>
      <c r="N52" s="59">
        <f t="shared" ref="N52:N54" si="38">SUM(B52:M52)</f>
        <v>0</v>
      </c>
      <c r="O52" s="59"/>
      <c r="P52" s="24"/>
      <c r="AB52" t="str">
        <f>IF(AND(K42&lt;=$AO$8,N42&gt;=$AB$8),"Yellow","Blank")</f>
        <v>Blank</v>
      </c>
      <c r="AC52" t="str">
        <f>IF(AND(K42&lt;=$AP$8,N42&gt;=$AC$8),"Yellow","Blank")</f>
        <v>Blank</v>
      </c>
      <c r="AD52" t="str">
        <f>IF(AND(K42&lt;=$AQ$8,N42&gt;=$AD$8),"Yellow","Blank")</f>
        <v>Blank</v>
      </c>
      <c r="AE52" t="str">
        <f>IF(AND(K42&lt;=$AR$8,N42&gt;=$AE$8),"Yellow","Blank")</f>
        <v>Blank</v>
      </c>
      <c r="AF52" t="str">
        <f>IF(AND(K42&lt;=$AS$8,N42&gt;=$AF$8),"Yellow","Blank")</f>
        <v>Blank</v>
      </c>
      <c r="AG52" t="str">
        <f>IF(AND(K42&lt;=$AT$8,N42&gt;=$AG$8),"Yellow","Blank")</f>
        <v>Blank</v>
      </c>
      <c r="AH52" t="str">
        <f>IF(AND(K42&lt;=$AT$8,N42&gt;=$AH$8),"Yellow","Blank")</f>
        <v>Blank</v>
      </c>
      <c r="AI52" t="str">
        <f>IF(AND(K42&lt;=$AV$8,N42&gt;=$AI$8),"Yellow","Blank")</f>
        <v>Blank</v>
      </c>
      <c r="AJ52" t="str">
        <f>IF(AND(K42&lt;=$AW$8,N42&gt;=$AJ$8),"Yellow","Blank")</f>
        <v>Blank</v>
      </c>
      <c r="AK52" t="str">
        <f>IF(AND(K42&lt;=$AX$8,N42&gt;=$AK$8),"Yellow","Blank")</f>
        <v>Blank</v>
      </c>
      <c r="AL52" t="str">
        <f>IF(AND(K42&lt;=$AY$8,N42&gt;=$AL$8),"Yellow","Blank")</f>
        <v>Blank</v>
      </c>
      <c r="AM52" t="str">
        <f>IF(AND(K42&lt;=$AZ$8,N42&gt;=$AM$8),"Yellow","Blank")</f>
        <v>Blank</v>
      </c>
    </row>
    <row r="53" spans="1:39" ht="13.5" x14ac:dyDescent="0.25">
      <c r="A53" s="3">
        <v>2029</v>
      </c>
      <c r="B53" s="20"/>
      <c r="C53" s="20"/>
      <c r="D53" s="20"/>
      <c r="E53" s="20"/>
      <c r="F53" s="20"/>
      <c r="G53" s="20"/>
      <c r="H53" s="20"/>
      <c r="I53" s="20"/>
      <c r="J53" s="20"/>
      <c r="K53" s="20"/>
      <c r="L53" s="20"/>
      <c r="M53" s="20"/>
      <c r="N53" s="59">
        <f t="shared" si="38"/>
        <v>0</v>
      </c>
      <c r="O53" s="59"/>
      <c r="P53" s="1"/>
      <c r="AB53" t="str">
        <f>IF(AND(K42&lt;=$AO$9,N42&gt;=$AB$9),"Yellow","Blank")</f>
        <v>Blank</v>
      </c>
      <c r="AC53" t="str">
        <f>IF(AND(K42&lt;=$AP$9,N42&gt;=$AC$9),"Yellow","Blank")</f>
        <v>Blank</v>
      </c>
      <c r="AD53" t="str">
        <f>IF(AND(K42&lt;=$AQ$9,N42&gt;=$AD$9),"Yellow","Blank")</f>
        <v>Blank</v>
      </c>
      <c r="AE53" t="str">
        <f>IF(AND(K42&lt;=$AR$9,N42&gt;=$AE$9),"Yellow","Blank")</f>
        <v>Blank</v>
      </c>
      <c r="AF53" t="str">
        <f>IF(AND(K42&lt;=$AS$9,N42&gt;=$AF$9),"Yellow","Blank")</f>
        <v>Blank</v>
      </c>
      <c r="AG53" t="str">
        <f>IF(AND(K42&lt;=$AT$9,N42&gt;=$AG$9),"Yellow","Blank")</f>
        <v>Blank</v>
      </c>
      <c r="AH53" t="str">
        <f>IF(AND(K42&lt;=$AU$9,N42&gt;=$AH$9),"Yellow","Blank")</f>
        <v>Blank</v>
      </c>
      <c r="AI53" t="str">
        <f>IF(AND(K42&lt;=$AV$9,N42&gt;=$AI$9),"Yellow","Blank")</f>
        <v>Blank</v>
      </c>
      <c r="AJ53" t="str">
        <f>IF(AND(K42&lt;=$AW$9,N42&gt;=$AJ$9),"Yellow","Blank")</f>
        <v>Blank</v>
      </c>
      <c r="AK53" t="str">
        <f>IF(AND(K42&lt;=$AX$9,N42&gt;=$AK$9),"Yellow","Blank")</f>
        <v>Blank</v>
      </c>
      <c r="AL53" t="str">
        <f>IF(AND(K42&lt;=$AY$9,N42&gt;=$AL$9),"Yellow","Blank")</f>
        <v>Blank</v>
      </c>
      <c r="AM53" t="str">
        <f>IF(AND(K42&lt;=$AZ$9,N42&gt;=$AM$9),"Yellow","Blank")</f>
        <v>Blank</v>
      </c>
    </row>
    <row r="54" spans="1:39" ht="13.5" x14ac:dyDescent="0.25">
      <c r="A54" s="3">
        <v>2030</v>
      </c>
      <c r="B54" s="20"/>
      <c r="C54" s="20"/>
      <c r="D54" s="20"/>
      <c r="E54" s="20"/>
      <c r="F54" s="20"/>
      <c r="G54" s="20"/>
      <c r="H54" s="20"/>
      <c r="I54" s="20"/>
      <c r="J54" s="20"/>
      <c r="K54" s="20"/>
      <c r="L54" s="20"/>
      <c r="M54" s="20"/>
      <c r="N54" s="59">
        <f t="shared" si="38"/>
        <v>0</v>
      </c>
      <c r="O54" s="59"/>
      <c r="P54" s="1"/>
      <c r="AB54" t="str">
        <f>IF(AND(K42&lt;=$AO$10,N42&gt;=$AB$10),"Yellow","Blank")</f>
        <v>Blank</v>
      </c>
      <c r="AC54" t="str">
        <f>IF(AND(K42&lt;=$AP$10,N42&gt;=$AC$10),"Yellow","Blank")</f>
        <v>Blank</v>
      </c>
      <c r="AD54" t="str">
        <f>IF(AND(K42&lt;=$AQ$10,N42&gt;=$AD$10),"Yellow","Blank")</f>
        <v>Blank</v>
      </c>
      <c r="AE54" t="str">
        <f>IF(AND(K42&lt;=$AR$10,N42&gt;=$AE$10),"Yellow","Blank")</f>
        <v>Blank</v>
      </c>
      <c r="AF54" t="str">
        <f>IF(AND(K42&lt;=$AS$10,N42&gt;=$AF$10),"Yellow","Blank")</f>
        <v>Blank</v>
      </c>
      <c r="AG54" t="str">
        <f>IF(AND(K42&lt;=$AT$10,N42&gt;=$AG$10),"Yellow","Blank")</f>
        <v>Blank</v>
      </c>
      <c r="AH54" t="str">
        <f>IF(AND(K42&lt;=$AU$10,N42&gt;=$AH$10),"Yellow","Blank")</f>
        <v>Blank</v>
      </c>
      <c r="AI54" t="str">
        <f>IF(AND(K42&lt;=$AV$10,N42&gt;=$AI$10),"Yellow","Blank")</f>
        <v>Blank</v>
      </c>
      <c r="AJ54" t="str">
        <f>IF(AND(K42&lt;=$AW$10,N42&gt;=$AJ$10),"Yellow","Blank")</f>
        <v>Blank</v>
      </c>
      <c r="AK54" t="str">
        <f>IF(AND(K42&lt;=$AX$10,N42&gt;=$AK$10),"Yellow","Blank")</f>
        <v>Blank</v>
      </c>
      <c r="AL54" t="str">
        <f>IF(AND(K42&lt;=$AY$10,N42&gt;=$AL$10),"Yellow","Blank")</f>
        <v>Blank</v>
      </c>
      <c r="AM54" t="str">
        <f>IF(AND(K42&lt;=$AZ$10,N42&gt;=$AM$10),"Yellow","Blank")</f>
        <v>Blank</v>
      </c>
    </row>
    <row r="55" spans="1:39" ht="13.5" x14ac:dyDescent="0.25">
      <c r="A55" s="60" t="s">
        <v>15</v>
      </c>
      <c r="B55" s="61"/>
      <c r="C55" s="61"/>
      <c r="D55" s="61"/>
      <c r="E55" s="61"/>
      <c r="F55" s="61"/>
      <c r="G55" s="61"/>
      <c r="H55" s="61"/>
      <c r="I55" s="61"/>
      <c r="J55" s="61"/>
      <c r="K55" s="61"/>
      <c r="L55" s="61"/>
      <c r="M55" s="61"/>
      <c r="N55" s="59">
        <f t="shared" ref="N55" si="39">SUM(N47:O54)</f>
        <v>0</v>
      </c>
      <c r="O55" s="59"/>
    </row>
    <row r="56" spans="1:39" x14ac:dyDescent="0.2">
      <c r="A56" s="5"/>
      <c r="B56" s="5"/>
      <c r="C56" s="5"/>
      <c r="D56" s="5"/>
      <c r="E56" s="5"/>
      <c r="F56" s="5"/>
      <c r="G56" s="5"/>
      <c r="H56" s="5"/>
      <c r="I56" s="5"/>
      <c r="J56" s="5"/>
      <c r="K56" s="5"/>
      <c r="L56" s="5"/>
      <c r="M56" s="5"/>
      <c r="N56" s="5"/>
      <c r="O56" s="5"/>
    </row>
    <row r="57" spans="1:39" s="8" customFormat="1" ht="25.5" customHeight="1" x14ac:dyDescent="0.2">
      <c r="A57" s="57" t="s">
        <v>17</v>
      </c>
      <c r="B57" s="57"/>
      <c r="C57" s="58"/>
      <c r="D57" s="58"/>
      <c r="E57" s="58"/>
      <c r="F57" s="58"/>
      <c r="G57" s="58"/>
      <c r="H57" s="58"/>
      <c r="I57" s="58"/>
      <c r="J57" s="58"/>
      <c r="K57" s="58"/>
      <c r="L57" s="58"/>
      <c r="M57" s="58"/>
      <c r="N57" s="58"/>
      <c r="O57" s="58"/>
    </row>
    <row r="58" spans="1:39" s="8" customFormat="1" ht="25.5" customHeight="1" x14ac:dyDescent="0.2">
      <c r="A58" s="57" t="s">
        <v>27</v>
      </c>
      <c r="B58" s="57"/>
      <c r="C58" s="26"/>
      <c r="D58" s="57" t="s">
        <v>18</v>
      </c>
      <c r="E58" s="57"/>
      <c r="F58" s="56" t="str">
        <f t="shared" ref="F58" si="40">Q58&amp;$D$5&amp;P58</f>
        <v>M3NU-22-FL-ERAU-030203-034</v>
      </c>
      <c r="G58" s="56"/>
      <c r="H58" s="56"/>
      <c r="I58" s="56"/>
      <c r="J58" s="32" t="s">
        <v>0</v>
      </c>
      <c r="K58" s="54"/>
      <c r="L58" s="55"/>
      <c r="M58" s="32" t="s">
        <v>1</v>
      </c>
      <c r="N58" s="54"/>
      <c r="O58" s="55"/>
      <c r="P58" s="8">
        <f>P42+1</f>
        <v>4</v>
      </c>
      <c r="Q58" s="8" t="str">
        <f>IF(C58="Major","M2","M3")</f>
        <v>M3</v>
      </c>
    </row>
    <row r="59" spans="1:39" s="8" customFormat="1" ht="25.5" customHeight="1" x14ac:dyDescent="0.2">
      <c r="A59" s="57" t="s">
        <v>28</v>
      </c>
      <c r="B59" s="57"/>
      <c r="C59" s="58"/>
      <c r="D59" s="58"/>
      <c r="E59" s="58"/>
      <c r="F59" s="58"/>
      <c r="G59" s="58"/>
      <c r="H59" s="58"/>
      <c r="I59" s="58"/>
      <c r="J59" s="58"/>
      <c r="K59" s="58"/>
      <c r="L59" s="58"/>
      <c r="M59" s="58"/>
      <c r="N59" s="58"/>
      <c r="O59" s="58"/>
    </row>
    <row r="60" spans="1:39" ht="26.25" customHeight="1" x14ac:dyDescent="0.2">
      <c r="A60" s="57" t="s">
        <v>22</v>
      </c>
      <c r="B60" s="57"/>
      <c r="C60" s="58"/>
      <c r="D60" s="58"/>
      <c r="E60" s="58"/>
      <c r="F60" s="58"/>
      <c r="G60" s="58"/>
      <c r="H60" s="58"/>
      <c r="I60" s="58"/>
      <c r="J60" s="58"/>
      <c r="K60" s="58"/>
      <c r="L60" s="58"/>
      <c r="M60" s="58"/>
      <c r="N60" s="58"/>
      <c r="O60" s="58"/>
    </row>
    <row r="61" spans="1:39" x14ac:dyDescent="0.2">
      <c r="A61" s="66" t="s">
        <v>29</v>
      </c>
      <c r="B61" s="67"/>
      <c r="C61" s="67"/>
      <c r="D61" s="67"/>
      <c r="E61" s="67"/>
      <c r="F61" s="67"/>
      <c r="G61" s="67"/>
      <c r="H61" s="67"/>
      <c r="I61" s="67"/>
      <c r="J61" s="67"/>
      <c r="K61" s="67"/>
      <c r="L61" s="67"/>
      <c r="M61" s="67"/>
      <c r="N61" s="67"/>
      <c r="O61" s="67"/>
    </row>
    <row r="62" spans="1:39" x14ac:dyDescent="0.2">
      <c r="A62" s="33" t="s">
        <v>2</v>
      </c>
      <c r="B62" s="33" t="s">
        <v>3</v>
      </c>
      <c r="C62" s="33" t="s">
        <v>4</v>
      </c>
      <c r="D62" s="33" t="s">
        <v>5</v>
      </c>
      <c r="E62" s="33" t="s">
        <v>6</v>
      </c>
      <c r="F62" s="33" t="s">
        <v>7</v>
      </c>
      <c r="G62" s="33" t="s">
        <v>8</v>
      </c>
      <c r="H62" s="33" t="s">
        <v>9</v>
      </c>
      <c r="I62" s="33" t="s">
        <v>10</v>
      </c>
      <c r="J62" s="33" t="s">
        <v>11</v>
      </c>
      <c r="K62" s="33" t="s">
        <v>12</v>
      </c>
      <c r="L62" s="33" t="s">
        <v>13</v>
      </c>
      <c r="M62" s="33" t="s">
        <v>14</v>
      </c>
      <c r="N62" s="64" t="s">
        <v>15</v>
      </c>
      <c r="O62" s="65"/>
      <c r="P62" s="1"/>
    </row>
    <row r="63" spans="1:39" ht="13.5" x14ac:dyDescent="0.25">
      <c r="A63" s="3">
        <f>A47</f>
        <v>2023</v>
      </c>
      <c r="B63" s="20"/>
      <c r="C63" s="20"/>
      <c r="D63" s="20"/>
      <c r="E63" s="20"/>
      <c r="F63" s="20"/>
      <c r="G63" s="20"/>
      <c r="H63" s="20"/>
      <c r="I63" s="20"/>
      <c r="J63" s="20"/>
      <c r="K63" s="20"/>
      <c r="L63" s="20"/>
      <c r="M63" s="20"/>
      <c r="N63" s="62">
        <f t="shared" ref="N63:N67" si="41">SUM(B63:M63)</f>
        <v>0</v>
      </c>
      <c r="O63" s="63"/>
      <c r="P63" s="1"/>
      <c r="AB63" t="str">
        <f>IF(AND(K58&lt;=$AO$3,N58&gt;=$AB$3),"Yellow","Blank")</f>
        <v>Blank</v>
      </c>
      <c r="AC63" t="str">
        <f>IF(AND(K58&lt;=$AP$3,N58&gt;=$AC$3),"Yellow","Blank")</f>
        <v>Blank</v>
      </c>
      <c r="AD63" t="str">
        <f>IF(AND(K58&lt;=$AQ$3,N58&gt;=$AD$3),"Yellow","Blank")</f>
        <v>Blank</v>
      </c>
      <c r="AE63" t="str">
        <f>IF(AND(K58&lt;=$AR$3,N58&gt;=$AE$3),"Yellow","Blank")</f>
        <v>Blank</v>
      </c>
      <c r="AF63" t="str">
        <f>IF(AND(K58&lt;=$AS$3,N58&gt;=$AF$3),"Yellow","Blank")</f>
        <v>Blank</v>
      </c>
      <c r="AG63" t="str">
        <f>IF(AND(K58&lt;=$AT$3,N58&gt;=$AG$3),"Yellow","Blank")</f>
        <v>Blank</v>
      </c>
      <c r="AH63" t="str">
        <f>IF(AND(K58&lt;=$AU$3,N58&gt;=$AH$3),"Yellow","Blank")</f>
        <v>Blank</v>
      </c>
      <c r="AI63" t="str">
        <f>IF(AND(K58&lt;=$AV$3,N58&gt;=$AI$3),"Yellow","Blank")</f>
        <v>Blank</v>
      </c>
      <c r="AJ63" t="str">
        <f>IF(AND(K58&lt;=$AW$3,N58&gt;=$AJ$3),"Yellow","Blank")</f>
        <v>Blank</v>
      </c>
      <c r="AK63" t="str">
        <f>IF(AND(K58&lt;=$AX$3,N58&gt;=$AK$3),"Yellow","Blank")</f>
        <v>Blank</v>
      </c>
      <c r="AL63" t="str">
        <f>IF(AND(K58&lt;=$AY$3,N58&gt;=$AL$3),"Yellow","Blank")</f>
        <v>Blank</v>
      </c>
      <c r="AM63" t="str">
        <f>IF(AND(K58&lt;=$AZ$3,N58&gt;=$AM$3),"Yellow","Blank")</f>
        <v>Blank</v>
      </c>
    </row>
    <row r="64" spans="1:39" ht="13.5" x14ac:dyDescent="0.25">
      <c r="A64" s="3">
        <f t="shared" ref="A64:A70" si="42">A48</f>
        <v>2024</v>
      </c>
      <c r="B64" s="20"/>
      <c r="C64" s="20"/>
      <c r="D64" s="20"/>
      <c r="E64" s="20"/>
      <c r="F64" s="20"/>
      <c r="G64" s="20"/>
      <c r="H64" s="20"/>
      <c r="I64" s="20"/>
      <c r="J64" s="20"/>
      <c r="K64" s="20"/>
      <c r="L64" s="20"/>
      <c r="M64" s="20"/>
      <c r="N64" s="62">
        <f t="shared" si="41"/>
        <v>0</v>
      </c>
      <c r="O64" s="63"/>
      <c r="P64" s="1"/>
      <c r="AB64" t="str">
        <f>IF(AND(K58&lt;=$AO$4,N58&gt;=$AB$4),"Yellow","Blank")</f>
        <v>Blank</v>
      </c>
      <c r="AC64" t="str">
        <f>IF(AND(K58&lt;=$AP$4,N58&gt;=$AC$4),"Yellow","Blank")</f>
        <v>Blank</v>
      </c>
      <c r="AD64" t="str">
        <f>IF(AND(K58&lt;=$AQ$4,N58&gt;=$AD$4),"Yellow","Blank")</f>
        <v>Blank</v>
      </c>
      <c r="AE64" t="str">
        <f>IF(AND(K58&lt;=$AR$4,N58&gt;=$AE$4),"Yellow","Blank")</f>
        <v>Blank</v>
      </c>
      <c r="AF64" t="str">
        <f>IF(AND(K58&lt;=$AS$4,N58&gt;=$AF$4),"Yellow","Blank")</f>
        <v>Blank</v>
      </c>
      <c r="AG64" t="str">
        <f>IF(AND(K58&lt;=$AT$4,N58&gt;=$AG$4),"Yellow","Blank")</f>
        <v>Blank</v>
      </c>
      <c r="AH64" t="str">
        <f>IF(AND(K58&lt;=$AU$4,N58&gt;=$AH$4),"Yellow","Blank")</f>
        <v>Blank</v>
      </c>
      <c r="AI64" t="str">
        <f>IF(AND(K58&lt;=$AV$4,N58&gt;=$AI$4),"Yellow","Blank")</f>
        <v>Blank</v>
      </c>
      <c r="AJ64" t="str">
        <f>IF(AND(K58&lt;=$AW$4,N58&gt;=$AJ$4),"Yellow","Blank")</f>
        <v>Blank</v>
      </c>
      <c r="AK64" t="str">
        <f>IF(AND(K58&lt;=$AX$4,N58&gt;=$AK$4),"Yellow","Blank")</f>
        <v>Blank</v>
      </c>
      <c r="AL64" t="str">
        <f>IF(AND(K58&lt;=$AY$4,N58&gt;=$AL$4),"Yellow","Blank")</f>
        <v>Blank</v>
      </c>
      <c r="AM64" t="str">
        <f>IF(AND(K58&lt;=$AZ$4,N58&gt;=$AM$4),"Yellow","Blank")</f>
        <v>Blank</v>
      </c>
    </row>
    <row r="65" spans="1:39" ht="13.5" x14ac:dyDescent="0.25">
      <c r="A65" s="3">
        <f t="shared" si="42"/>
        <v>2025</v>
      </c>
      <c r="B65" s="20"/>
      <c r="C65" s="20"/>
      <c r="D65" s="20"/>
      <c r="E65" s="20"/>
      <c r="F65" s="20"/>
      <c r="G65" s="20"/>
      <c r="H65" s="20"/>
      <c r="I65" s="20"/>
      <c r="J65" s="20"/>
      <c r="K65" s="20"/>
      <c r="L65" s="20"/>
      <c r="M65" s="20"/>
      <c r="N65" s="59">
        <f t="shared" si="41"/>
        <v>0</v>
      </c>
      <c r="O65" s="59"/>
      <c r="P65" s="1"/>
      <c r="AB65" t="str">
        <f>IF(AND(K58&lt;=$AO$5,N58&gt;=$AB$5),"Yellow","Blank")</f>
        <v>Blank</v>
      </c>
      <c r="AC65" t="str">
        <f>IF(AND(K58&lt;=$AP$5,N58&gt;=$AC$5),"Yellow","Blank")</f>
        <v>Blank</v>
      </c>
      <c r="AD65" t="str">
        <f>IF(AND(K58&lt;=$AQ$5,N58&gt;=$AD$5),"Yellow","Blank")</f>
        <v>Blank</v>
      </c>
      <c r="AE65" t="str">
        <f>IF(AND(K58&lt;=$AR$5,N58&gt;=$AE$5),"Yellow","Blank")</f>
        <v>Blank</v>
      </c>
      <c r="AF65" t="str">
        <f>IF(AND(K58&lt;=$AS$5,N58&gt;=$AF$5),"Yellow","Blank")</f>
        <v>Blank</v>
      </c>
      <c r="AG65" t="str">
        <f>IF(AND(K58&lt;=$AT$5,N58&gt;=$AG$5),"Yellow","Blank")</f>
        <v>Blank</v>
      </c>
      <c r="AH65" t="str">
        <f>IF(AND(K58&lt;=$AU$5,N58&gt;=$AH$5),"Yellow","Blank")</f>
        <v>Blank</v>
      </c>
      <c r="AI65" t="str">
        <f>IF(AND(K58&lt;=$AV$5,N58&gt;=$AI$5),"Yellow","Blank")</f>
        <v>Blank</v>
      </c>
      <c r="AJ65" t="str">
        <f>IF(AND(K58&lt;=$AW$5,N58&gt;=$AJ$5),"Yellow","Blank")</f>
        <v>Blank</v>
      </c>
      <c r="AK65" t="str">
        <f>IF(AND(K58&lt;=$AX$5,N58&gt;=$AK$5),"Yellow","Blank")</f>
        <v>Blank</v>
      </c>
      <c r="AL65" t="str">
        <f>IF(AND(K58&lt;=$AY$5,N58&gt;=$AL$5),"Yellow","Blank")</f>
        <v>Blank</v>
      </c>
      <c r="AM65" t="str">
        <f>IF(AND(K58&lt;=$AZ$5,N58&gt;=$AM$5),"Yellow","Blank")</f>
        <v>Blank</v>
      </c>
    </row>
    <row r="66" spans="1:39" ht="13.5" x14ac:dyDescent="0.25">
      <c r="A66" s="3">
        <f t="shared" si="42"/>
        <v>2026</v>
      </c>
      <c r="B66" s="20"/>
      <c r="C66" s="20"/>
      <c r="D66" s="20"/>
      <c r="E66" s="20"/>
      <c r="F66" s="20"/>
      <c r="G66" s="20"/>
      <c r="H66" s="20"/>
      <c r="I66" s="20"/>
      <c r="J66" s="20"/>
      <c r="K66" s="20"/>
      <c r="L66" s="20"/>
      <c r="M66" s="20"/>
      <c r="N66" s="59">
        <f t="shared" si="41"/>
        <v>0</v>
      </c>
      <c r="O66" s="59"/>
      <c r="P66" s="1"/>
      <c r="AB66" t="str">
        <f>IF(AND(K58&lt;=$AO$6,N58&gt;=$AB$6),"Yellow","Blank")</f>
        <v>Blank</v>
      </c>
      <c r="AC66" t="str">
        <f>IF(AND(K58&lt;=$AP$6,N58&gt;=$AC$6),"Yellow","Blank")</f>
        <v>Blank</v>
      </c>
      <c r="AD66" t="str">
        <f>IF(AND(K58&lt;=$AQ$6,N58&gt;=$AD$6),"Yellow","Blank")</f>
        <v>Blank</v>
      </c>
      <c r="AE66" t="str">
        <f>IF(AND(K58&lt;=$AR$6,N58&gt;=$AE$6),"Yellow","Blank")</f>
        <v>Blank</v>
      </c>
      <c r="AF66" t="str">
        <f>IF(AND(K58&lt;=$AS$6,N58&gt;=$AF$6),"Yellow","Blank")</f>
        <v>Blank</v>
      </c>
      <c r="AG66" t="str">
        <f>IF(AND(K58&lt;=$AT$6,N58&gt;=$AG$6),"Yellow","Blank")</f>
        <v>Blank</v>
      </c>
      <c r="AH66" t="str">
        <f>IF(AND(K58&lt;=$AU$6,N58&gt;=$AH$6),"Yellow","Blank")</f>
        <v>Blank</v>
      </c>
      <c r="AI66" t="str">
        <f>IF(AND(K58&lt;=$AV$6,N58&gt;=$AI$6),"Yellow","Blank")</f>
        <v>Blank</v>
      </c>
      <c r="AJ66" t="str">
        <f>IF(AND(K58&lt;=$AW$6,N58&gt;=$AJ$6),"Yellow","Blank")</f>
        <v>Blank</v>
      </c>
      <c r="AK66" t="str">
        <f>IF(AND(K58&lt;=$AX$6,N58&gt;=$AK$6),"Yellow","Blank")</f>
        <v>Blank</v>
      </c>
      <c r="AL66" t="str">
        <f>IF(AND(K58&lt;=$AY$6,N58&gt;=$AL$6),"Yellow","Blank")</f>
        <v>Blank</v>
      </c>
      <c r="AM66" t="str">
        <f>IF(AND(K58&lt;=$AZ$6,N58&gt;=$AM$6),"Yellow","Blank")</f>
        <v>Blank</v>
      </c>
    </row>
    <row r="67" spans="1:39" ht="13.5" x14ac:dyDescent="0.25">
      <c r="A67" s="3">
        <f t="shared" si="42"/>
        <v>2027</v>
      </c>
      <c r="B67" s="20"/>
      <c r="C67" s="20"/>
      <c r="D67" s="20"/>
      <c r="E67" s="20"/>
      <c r="F67" s="20"/>
      <c r="G67" s="20"/>
      <c r="H67" s="20"/>
      <c r="I67" s="20"/>
      <c r="J67" s="20"/>
      <c r="K67" s="20"/>
      <c r="L67" s="20"/>
      <c r="M67" s="20"/>
      <c r="N67" s="59">
        <f t="shared" si="41"/>
        <v>0</v>
      </c>
      <c r="O67" s="59"/>
      <c r="P67" s="1"/>
      <c r="AB67" t="str">
        <f>IF(AND(K58&lt;=$AO$7,N58&gt;=$AB$7),"Yellow","Blank")</f>
        <v>Blank</v>
      </c>
      <c r="AC67" t="str">
        <f>IF(AND(K58&lt;=$AP$7,N58&gt;=$AC$7),"Yellow","Blank")</f>
        <v>Blank</v>
      </c>
      <c r="AD67" t="str">
        <f>IF(AND(K58&lt;=$AQ$7,N58&gt;=$AD$7),"Yellow","Blank")</f>
        <v>Blank</v>
      </c>
      <c r="AE67" t="str">
        <f>IF(AND(K58&lt;=$AR$7,N58&gt;=$AE$7),"Yellow","Blank")</f>
        <v>Blank</v>
      </c>
      <c r="AF67" t="str">
        <f>IF(AND(K58&lt;=$AS$7,N58&gt;=$AF$7),"Yellow","Blank")</f>
        <v>Blank</v>
      </c>
      <c r="AG67" t="str">
        <f>IF(AND(K58&lt;=$AT$7,N58&gt;=$AG$7),"Yellow","Blank")</f>
        <v>Blank</v>
      </c>
      <c r="AH67" t="str">
        <f>IF(AND(K58&lt;=$AU$7,N58&gt;=$AH$7),"Yellow","Blank")</f>
        <v>Blank</v>
      </c>
      <c r="AI67" t="str">
        <f>IF(AND(K58&lt;=$AV$7,N58&gt;=$AI$7),"Yellow","Blank")</f>
        <v>Blank</v>
      </c>
      <c r="AJ67" t="str">
        <f>IF(AND(K58&lt;=$AW$7,N58&gt;=$AJ$7),"Yellow","Blank")</f>
        <v>Blank</v>
      </c>
      <c r="AK67" t="str">
        <f>IF(AND(K58&lt;=$AX$7,N58&gt;=$AK$7),"Yellow","Blank")</f>
        <v>Blank</v>
      </c>
      <c r="AL67" t="str">
        <f>IF(AND(K58&lt;=$AY$7,N58&gt;=$AL$7),"Yellow","Blank")</f>
        <v>Blank</v>
      </c>
      <c r="AM67" t="str">
        <f>IF(AND(K58&lt;=$AZ$7,N58&gt;=$AM$7),"Yellow","Blank")</f>
        <v>Blank</v>
      </c>
    </row>
    <row r="68" spans="1:39" ht="13.5" x14ac:dyDescent="0.25">
      <c r="A68" s="3">
        <f t="shared" si="42"/>
        <v>2028</v>
      </c>
      <c r="B68" s="20"/>
      <c r="C68" s="20"/>
      <c r="D68" s="20"/>
      <c r="E68" s="20"/>
      <c r="F68" s="20"/>
      <c r="G68" s="20"/>
      <c r="H68" s="20"/>
      <c r="I68" s="20"/>
      <c r="J68" s="20"/>
      <c r="K68" s="20"/>
      <c r="L68" s="20"/>
      <c r="M68" s="20"/>
      <c r="N68" s="59">
        <f t="shared" ref="N68:N70" si="43">SUM(B68:M68)</f>
        <v>0</v>
      </c>
      <c r="O68" s="59"/>
      <c r="P68" s="24"/>
      <c r="AB68" t="str">
        <f>IF(AND(K58&lt;=$AO$8,N58&gt;=$AB$8),"Yellow","Blank")</f>
        <v>Blank</v>
      </c>
      <c r="AC68" t="str">
        <f>IF(AND(K58&lt;=$AP$8,N58&gt;=$AC$8),"Yellow","Blank")</f>
        <v>Blank</v>
      </c>
      <c r="AD68" t="str">
        <f>IF(AND(K58&lt;=$AQ$8,N58&gt;=$AD$8),"Yellow","Blank")</f>
        <v>Blank</v>
      </c>
      <c r="AE68" t="str">
        <f>IF(AND(K58&lt;=$AR$8,N58&gt;=$AE$8),"Yellow","Blank")</f>
        <v>Blank</v>
      </c>
      <c r="AF68" t="str">
        <f>IF(AND(K58&lt;=$AS$8,N58&gt;=$AF$8),"Yellow","Blank")</f>
        <v>Blank</v>
      </c>
      <c r="AG68" t="str">
        <f>IF(AND(K58&lt;=$AT$8,N58&gt;=$AG$8),"Yellow","Blank")</f>
        <v>Blank</v>
      </c>
      <c r="AH68" t="str">
        <f>IF(AND(K58&lt;=$AT$8,N58&gt;=$AH$8),"Yellow","Blank")</f>
        <v>Blank</v>
      </c>
      <c r="AI68" t="str">
        <f>IF(AND(K58&lt;=$AV$8,N58&gt;=$AI$8),"Yellow","Blank")</f>
        <v>Blank</v>
      </c>
      <c r="AJ68" t="str">
        <f>IF(AND(K58&lt;=$AW$8,N58&gt;=$AJ$8),"Yellow","Blank")</f>
        <v>Blank</v>
      </c>
      <c r="AK68" t="str">
        <f>IF(AND(K58&lt;=$AX$8,N58&gt;=$AK$8),"Yellow","Blank")</f>
        <v>Blank</v>
      </c>
      <c r="AL68" t="str">
        <f>IF(AND(K58&lt;=$AY$8,N58&gt;=$AL$8),"Yellow","Blank")</f>
        <v>Blank</v>
      </c>
      <c r="AM68" t="str">
        <f>IF(AND(K58&lt;=$AZ$8,N58&gt;=$AM$8),"Yellow","Blank")</f>
        <v>Blank</v>
      </c>
    </row>
    <row r="69" spans="1:39" ht="13.5" x14ac:dyDescent="0.25">
      <c r="A69" s="3">
        <f t="shared" si="42"/>
        <v>2029</v>
      </c>
      <c r="B69" s="20"/>
      <c r="C69" s="20"/>
      <c r="D69" s="20"/>
      <c r="E69" s="20"/>
      <c r="F69" s="20"/>
      <c r="G69" s="20"/>
      <c r="H69" s="20"/>
      <c r="I69" s="20"/>
      <c r="J69" s="20"/>
      <c r="K69" s="20"/>
      <c r="L69" s="20"/>
      <c r="M69" s="20"/>
      <c r="N69" s="59">
        <f t="shared" si="43"/>
        <v>0</v>
      </c>
      <c r="O69" s="59"/>
      <c r="P69" s="1"/>
      <c r="AB69" t="str">
        <f>IF(AND(K58&lt;=$AO$9,N58&gt;=$AB$9),"Yellow","Blank")</f>
        <v>Blank</v>
      </c>
      <c r="AC69" t="str">
        <f>IF(AND(K58&lt;=$AP$9,N58&gt;=$AC$9),"Yellow","Blank")</f>
        <v>Blank</v>
      </c>
      <c r="AD69" t="str">
        <f>IF(AND(K58&lt;=$AQ$9,N58&gt;=$AD$9),"Yellow","Blank")</f>
        <v>Blank</v>
      </c>
      <c r="AE69" t="str">
        <f>IF(AND(K58&lt;=$AR$9,N58&gt;=$AE$9),"Yellow","Blank")</f>
        <v>Blank</v>
      </c>
      <c r="AF69" t="str">
        <f>IF(AND(K58&lt;=$AS$9,N58&gt;=$AF$9),"Yellow","Blank")</f>
        <v>Blank</v>
      </c>
      <c r="AG69" t="str">
        <f>IF(AND(K58&lt;=$AT$9,N58&gt;=$AG$9),"Yellow","Blank")</f>
        <v>Blank</v>
      </c>
      <c r="AH69" t="str">
        <f>IF(AND(K58&lt;=$AU$9,N58&gt;=$AH$9),"Yellow","Blank")</f>
        <v>Blank</v>
      </c>
      <c r="AI69" t="str">
        <f>IF(AND(K58&lt;=$AV$9,N58&gt;=$AI$9),"Yellow","Blank")</f>
        <v>Blank</v>
      </c>
      <c r="AJ69" t="str">
        <f>IF(AND(K58&lt;=$AW$9,N58&gt;=$AJ$9),"Yellow","Blank")</f>
        <v>Blank</v>
      </c>
      <c r="AK69" t="str">
        <f>IF(AND(K58&lt;=$AX$9,N58&gt;=$AK$9),"Yellow","Blank")</f>
        <v>Blank</v>
      </c>
      <c r="AL69" t="str">
        <f>IF(AND(K58&lt;=$AY$9,N58&gt;=$AL$9),"Yellow","Blank")</f>
        <v>Blank</v>
      </c>
      <c r="AM69" t="str">
        <f>IF(AND(K58&lt;=$AZ$9,N58&gt;=$AM$9),"Yellow","Blank")</f>
        <v>Blank</v>
      </c>
    </row>
    <row r="70" spans="1:39" ht="13.5" x14ac:dyDescent="0.25">
      <c r="A70" s="3">
        <f t="shared" si="42"/>
        <v>2030</v>
      </c>
      <c r="B70" s="20"/>
      <c r="C70" s="20"/>
      <c r="D70" s="20"/>
      <c r="E70" s="20"/>
      <c r="F70" s="20"/>
      <c r="G70" s="20"/>
      <c r="H70" s="20"/>
      <c r="I70" s="20"/>
      <c r="J70" s="20"/>
      <c r="K70" s="20"/>
      <c r="L70" s="20"/>
      <c r="M70" s="20"/>
      <c r="N70" s="59">
        <f t="shared" si="43"/>
        <v>0</v>
      </c>
      <c r="O70" s="59"/>
      <c r="P70" s="1"/>
      <c r="AB70" t="str">
        <f>IF(AND(K58&lt;=$AO$10,N58&gt;=$AB$10),"Yellow","Blank")</f>
        <v>Blank</v>
      </c>
      <c r="AC70" t="str">
        <f>IF(AND(K58&lt;=$AP$10,N58&gt;=$AC$10),"Yellow","Blank")</f>
        <v>Blank</v>
      </c>
      <c r="AD70" t="str">
        <f>IF(AND(K58&lt;=$AQ$10,N58&gt;=$AD$10),"Yellow","Blank")</f>
        <v>Blank</v>
      </c>
      <c r="AE70" t="str">
        <f>IF(AND(K58&lt;=$AR$10,N58&gt;=$AE$10),"Yellow","Blank")</f>
        <v>Blank</v>
      </c>
      <c r="AF70" t="str">
        <f>IF(AND(K58&lt;=$AS$10,N58&gt;=$AF$10),"Yellow","Blank")</f>
        <v>Blank</v>
      </c>
      <c r="AG70" t="str">
        <f>IF(AND(K58&lt;=$AT$10,N58&gt;=$AG$10),"Yellow","Blank")</f>
        <v>Blank</v>
      </c>
      <c r="AH70" t="str">
        <f>IF(AND(K58&lt;=$AU$10,N58&gt;=$AH$10),"Yellow","Blank")</f>
        <v>Blank</v>
      </c>
      <c r="AI70" t="str">
        <f>IF(AND(K58&lt;=$AV$10,N58&gt;=$AI$10),"Yellow","Blank")</f>
        <v>Blank</v>
      </c>
      <c r="AJ70" t="str">
        <f>IF(AND(K58&lt;=$AW$10,N58&gt;=$AJ$10),"Yellow","Blank")</f>
        <v>Blank</v>
      </c>
      <c r="AK70" t="str">
        <f>IF(AND(K58&lt;=$AX$10,N58&gt;=$AK$10),"Yellow","Blank")</f>
        <v>Blank</v>
      </c>
      <c r="AL70" t="str">
        <f>IF(AND(K58&lt;=$AY$10,N58&gt;=$AL$10),"Yellow","Blank")</f>
        <v>Blank</v>
      </c>
      <c r="AM70" t="str">
        <f>IF(AND(K58&lt;=$AZ$10,N58&gt;=$AM$10),"Yellow","Blank")</f>
        <v>Blank</v>
      </c>
    </row>
    <row r="71" spans="1:39" ht="12.75" customHeight="1" x14ac:dyDescent="0.25">
      <c r="A71" s="60" t="s">
        <v>15</v>
      </c>
      <c r="B71" s="61"/>
      <c r="C71" s="61"/>
      <c r="D71" s="61"/>
      <c r="E71" s="61"/>
      <c r="F71" s="61"/>
      <c r="G71" s="61"/>
      <c r="H71" s="61"/>
      <c r="I71" s="61"/>
      <c r="J71" s="61"/>
      <c r="K71" s="61"/>
      <c r="L71" s="61"/>
      <c r="M71" s="61"/>
      <c r="N71" s="59">
        <f t="shared" ref="N71" si="44">SUM(N63:O70)</f>
        <v>0</v>
      </c>
      <c r="O71" s="59"/>
    </row>
    <row r="72" spans="1:39" x14ac:dyDescent="0.2">
      <c r="A72" s="5"/>
      <c r="B72" s="5"/>
      <c r="C72" s="5"/>
      <c r="D72" s="5"/>
      <c r="E72" s="5"/>
      <c r="F72" s="5"/>
      <c r="G72" s="5"/>
      <c r="H72" s="5"/>
      <c r="I72" s="5"/>
      <c r="J72" s="5"/>
      <c r="K72" s="5"/>
      <c r="L72" s="5"/>
      <c r="M72" s="5"/>
      <c r="N72" s="5"/>
      <c r="O72" s="5"/>
    </row>
    <row r="73" spans="1:39" s="8" customFormat="1" ht="25.5" customHeight="1" x14ac:dyDescent="0.2">
      <c r="A73" s="57" t="s">
        <v>17</v>
      </c>
      <c r="B73" s="57"/>
      <c r="C73" s="58"/>
      <c r="D73" s="58"/>
      <c r="E73" s="58"/>
      <c r="F73" s="58"/>
      <c r="G73" s="58"/>
      <c r="H73" s="58"/>
      <c r="I73" s="58"/>
      <c r="J73" s="58"/>
      <c r="K73" s="58"/>
      <c r="L73" s="58"/>
      <c r="M73" s="58"/>
      <c r="N73" s="58"/>
      <c r="O73" s="58"/>
    </row>
    <row r="74" spans="1:39" s="8" customFormat="1" ht="25.5" customHeight="1" x14ac:dyDescent="0.2">
      <c r="A74" s="57" t="s">
        <v>27</v>
      </c>
      <c r="B74" s="57"/>
      <c r="C74" s="26"/>
      <c r="D74" s="57" t="s">
        <v>18</v>
      </c>
      <c r="E74" s="57"/>
      <c r="F74" s="56" t="str">
        <f t="shared" ref="F74" si="45">Q74&amp;$D$5&amp;P74</f>
        <v>M3NU-22-FL-ERAU-030203-035</v>
      </c>
      <c r="G74" s="56"/>
      <c r="H74" s="56"/>
      <c r="I74" s="56"/>
      <c r="J74" s="32" t="s">
        <v>0</v>
      </c>
      <c r="K74" s="54"/>
      <c r="L74" s="55"/>
      <c r="M74" s="32" t="s">
        <v>1</v>
      </c>
      <c r="N74" s="54"/>
      <c r="O74" s="55"/>
      <c r="P74" s="8">
        <f>P58+1</f>
        <v>5</v>
      </c>
      <c r="Q74" s="8" t="str">
        <f>IF(C74="Major","M2","M3")</f>
        <v>M3</v>
      </c>
    </row>
    <row r="75" spans="1:39" s="8" customFormat="1" ht="25.5" customHeight="1" x14ac:dyDescent="0.2">
      <c r="A75" s="57" t="s">
        <v>28</v>
      </c>
      <c r="B75" s="57"/>
      <c r="C75" s="58"/>
      <c r="D75" s="58"/>
      <c r="E75" s="58"/>
      <c r="F75" s="58"/>
      <c r="G75" s="58"/>
      <c r="H75" s="58"/>
      <c r="I75" s="58"/>
      <c r="J75" s="58"/>
      <c r="K75" s="58"/>
      <c r="L75" s="58"/>
      <c r="M75" s="58"/>
      <c r="N75" s="58"/>
      <c r="O75" s="58"/>
    </row>
    <row r="76" spans="1:39" ht="26.25" customHeight="1" x14ac:dyDescent="0.2">
      <c r="A76" s="57" t="s">
        <v>22</v>
      </c>
      <c r="B76" s="57"/>
      <c r="C76" s="58"/>
      <c r="D76" s="58"/>
      <c r="E76" s="58"/>
      <c r="F76" s="58"/>
      <c r="G76" s="58"/>
      <c r="H76" s="58"/>
      <c r="I76" s="58"/>
      <c r="J76" s="58"/>
      <c r="K76" s="58"/>
      <c r="L76" s="58"/>
      <c r="M76" s="58"/>
      <c r="N76" s="58"/>
      <c r="O76" s="58"/>
    </row>
    <row r="77" spans="1:39" x14ac:dyDescent="0.2">
      <c r="A77" s="66" t="s">
        <v>29</v>
      </c>
      <c r="B77" s="67"/>
      <c r="C77" s="67"/>
      <c r="D77" s="67"/>
      <c r="E77" s="67"/>
      <c r="F77" s="67"/>
      <c r="G77" s="67"/>
      <c r="H77" s="67"/>
      <c r="I77" s="67"/>
      <c r="J77" s="67"/>
      <c r="K77" s="67"/>
      <c r="L77" s="67"/>
      <c r="M77" s="67"/>
      <c r="N77" s="67"/>
      <c r="O77" s="67"/>
    </row>
    <row r="78" spans="1:39" x14ac:dyDescent="0.2">
      <c r="A78" s="33" t="s">
        <v>2</v>
      </c>
      <c r="B78" s="33" t="s">
        <v>3</v>
      </c>
      <c r="C78" s="33" t="s">
        <v>4</v>
      </c>
      <c r="D78" s="33" t="s">
        <v>5</v>
      </c>
      <c r="E78" s="33" t="s">
        <v>6</v>
      </c>
      <c r="F78" s="33" t="s">
        <v>7</v>
      </c>
      <c r="G78" s="33" t="s">
        <v>8</v>
      </c>
      <c r="H78" s="33" t="s">
        <v>9</v>
      </c>
      <c r="I78" s="33" t="s">
        <v>10</v>
      </c>
      <c r="J78" s="33" t="s">
        <v>11</v>
      </c>
      <c r="K78" s="33" t="s">
        <v>12</v>
      </c>
      <c r="L78" s="33" t="s">
        <v>13</v>
      </c>
      <c r="M78" s="33" t="s">
        <v>14</v>
      </c>
      <c r="N78" s="64" t="s">
        <v>15</v>
      </c>
      <c r="O78" s="65"/>
      <c r="P78" s="1"/>
    </row>
    <row r="79" spans="1:39" ht="13.5" x14ac:dyDescent="0.25">
      <c r="A79" s="3">
        <f>A63</f>
        <v>2023</v>
      </c>
      <c r="B79" s="20"/>
      <c r="C79" s="20"/>
      <c r="D79" s="20"/>
      <c r="E79" s="20"/>
      <c r="F79" s="20"/>
      <c r="G79" s="20"/>
      <c r="H79" s="20"/>
      <c r="I79" s="20"/>
      <c r="J79" s="20"/>
      <c r="K79" s="20"/>
      <c r="L79" s="20"/>
      <c r="M79" s="20"/>
      <c r="N79" s="62">
        <f t="shared" ref="N79:N83" si="46">SUM(B79:M79)</f>
        <v>0</v>
      </c>
      <c r="O79" s="63"/>
      <c r="P79" s="1"/>
      <c r="AB79" t="str">
        <f>IF(AND(K74&lt;=$AO$3,N74&gt;=$AB$3),"Yellow","Blank")</f>
        <v>Blank</v>
      </c>
      <c r="AC79" t="str">
        <f>IF(AND(K74&lt;=$AP$3,N74&gt;=$AC$3),"Yellow","Blank")</f>
        <v>Blank</v>
      </c>
      <c r="AD79" t="str">
        <f>IF(AND(K74&lt;=$AQ$3,N74&gt;=$AD$3),"Yellow","Blank")</f>
        <v>Blank</v>
      </c>
      <c r="AE79" t="str">
        <f>IF(AND(K74&lt;=$AR$3,N74&gt;=$AE$3),"Yellow","Blank")</f>
        <v>Blank</v>
      </c>
      <c r="AF79" t="str">
        <f>IF(AND(K74&lt;=$AS$3,N74&gt;=$AF$3),"Yellow","Blank")</f>
        <v>Blank</v>
      </c>
      <c r="AG79" t="str">
        <f>IF(AND(K74&lt;=$AT$3,N74&gt;=$AG$3),"Yellow","Blank")</f>
        <v>Blank</v>
      </c>
      <c r="AH79" t="str">
        <f>IF(AND(K74&lt;=$AU$3,N74&gt;=$AH$3),"Yellow","Blank")</f>
        <v>Blank</v>
      </c>
      <c r="AI79" t="str">
        <f>IF(AND(K74&lt;=$AV$3,N74&gt;=$AI$3),"Yellow","Blank")</f>
        <v>Blank</v>
      </c>
      <c r="AJ79" t="str">
        <f>IF(AND(K74&lt;=$AW$3,N74&gt;=$AJ$3),"Yellow","Blank")</f>
        <v>Blank</v>
      </c>
      <c r="AK79" t="str">
        <f>IF(AND(K74&lt;=$AX$3,N74&gt;=$AK$3),"Yellow","Blank")</f>
        <v>Blank</v>
      </c>
      <c r="AL79" t="str">
        <f>IF(AND(K74&lt;=$AY$3,N74&gt;=$AL$3),"Yellow","Blank")</f>
        <v>Blank</v>
      </c>
      <c r="AM79" t="str">
        <f>IF(AND(K74&lt;=$AZ$3,N74&gt;=$AM$3),"Yellow","Blank")</f>
        <v>Blank</v>
      </c>
    </row>
    <row r="80" spans="1:39" ht="13.5" x14ac:dyDescent="0.25">
      <c r="A80" s="3">
        <f t="shared" ref="A80:A86" si="47">A64</f>
        <v>2024</v>
      </c>
      <c r="B80" s="20"/>
      <c r="C80" s="20"/>
      <c r="D80" s="20"/>
      <c r="E80" s="20"/>
      <c r="F80" s="20"/>
      <c r="G80" s="20"/>
      <c r="H80" s="20"/>
      <c r="I80" s="20"/>
      <c r="J80" s="20"/>
      <c r="K80" s="20"/>
      <c r="L80" s="20"/>
      <c r="M80" s="20"/>
      <c r="N80" s="62">
        <f t="shared" si="46"/>
        <v>0</v>
      </c>
      <c r="O80" s="63"/>
      <c r="P80" s="1"/>
      <c r="AB80" t="str">
        <f>IF(AND(K74&lt;=$AO$4,N74&gt;=$AB$4),"Yellow","Blank")</f>
        <v>Blank</v>
      </c>
      <c r="AC80" t="str">
        <f>IF(AND(K74&lt;=$AP$4,N74&gt;=$AC$4),"Yellow","Blank")</f>
        <v>Blank</v>
      </c>
      <c r="AD80" t="str">
        <f>IF(AND(K74&lt;=$AQ$4,N74&gt;=$AD$4),"Yellow","Blank")</f>
        <v>Blank</v>
      </c>
      <c r="AE80" t="str">
        <f>IF(AND(K74&lt;=$AR$4,N74&gt;=$AE$4),"Yellow","Blank")</f>
        <v>Blank</v>
      </c>
      <c r="AF80" t="str">
        <f>IF(AND(K74&lt;=$AS$4,N74&gt;=$AF$4),"Yellow","Blank")</f>
        <v>Blank</v>
      </c>
      <c r="AG80" t="str">
        <f>IF(AND(K74&lt;=$AT$4,N74&gt;=$AG$4),"Yellow","Blank")</f>
        <v>Blank</v>
      </c>
      <c r="AH80" t="str">
        <f>IF(AND(K74&lt;=$AU$4,N74&gt;=$AH$4),"Yellow","Blank")</f>
        <v>Blank</v>
      </c>
      <c r="AI80" t="str">
        <f>IF(AND(K74&lt;=$AV$4,N74&gt;=$AI$4),"Yellow","Blank")</f>
        <v>Blank</v>
      </c>
      <c r="AJ80" t="str">
        <f>IF(AND(K74&lt;=$AW$4,N74&gt;=$AJ$4),"Yellow","Blank")</f>
        <v>Blank</v>
      </c>
      <c r="AK80" t="str">
        <f>IF(AND(K74&lt;=$AX$4,N74&gt;=$AK$4),"Yellow","Blank")</f>
        <v>Blank</v>
      </c>
      <c r="AL80" t="str">
        <f>IF(AND(K74&lt;=$AY$4,N74&gt;=$AL$4),"Yellow","Blank")</f>
        <v>Blank</v>
      </c>
      <c r="AM80" t="str">
        <f>IF(AND(K74&lt;=$AZ$4,N74&gt;=$AM$4),"Yellow","Blank")</f>
        <v>Blank</v>
      </c>
    </row>
    <row r="81" spans="1:39" ht="13.5" x14ac:dyDescent="0.25">
      <c r="A81" s="3">
        <f t="shared" si="47"/>
        <v>2025</v>
      </c>
      <c r="B81" s="20"/>
      <c r="C81" s="20"/>
      <c r="D81" s="20"/>
      <c r="E81" s="20"/>
      <c r="F81" s="20"/>
      <c r="G81" s="20"/>
      <c r="H81" s="20"/>
      <c r="I81" s="20"/>
      <c r="J81" s="20"/>
      <c r="K81" s="20"/>
      <c r="L81" s="20"/>
      <c r="M81" s="20"/>
      <c r="N81" s="59">
        <f t="shared" si="46"/>
        <v>0</v>
      </c>
      <c r="O81" s="59"/>
      <c r="P81" s="1"/>
      <c r="AB81" t="str">
        <f>IF(AND(K74&lt;=$AO$5,N74&gt;=$AB$5),"Yellow","Blank")</f>
        <v>Blank</v>
      </c>
      <c r="AC81" t="str">
        <f>IF(AND(K74&lt;=$AP$5,N74&gt;=$AC$5),"Yellow","Blank")</f>
        <v>Blank</v>
      </c>
      <c r="AD81" t="str">
        <f>IF(AND(K74&lt;=$AQ$5,N74&gt;=$AD$5),"Yellow","Blank")</f>
        <v>Blank</v>
      </c>
      <c r="AE81" t="str">
        <f>IF(AND(K74&lt;=$AR$5,N74&gt;=$AE$5),"Yellow","Blank")</f>
        <v>Blank</v>
      </c>
      <c r="AF81" t="str">
        <f>IF(AND(K74&lt;=$AS$5,N74&gt;=$AF$5),"Yellow","Blank")</f>
        <v>Blank</v>
      </c>
      <c r="AG81" t="str">
        <f>IF(AND(K74&lt;=$AT$5,N74&gt;=$AG$5),"Yellow","Blank")</f>
        <v>Blank</v>
      </c>
      <c r="AH81" t="str">
        <f>IF(AND(K74&lt;=$AU$5,N74&gt;=$AH$5),"Yellow","Blank")</f>
        <v>Blank</v>
      </c>
      <c r="AI81" t="str">
        <f>IF(AND(K74&lt;=$AV$5,N74&gt;=$AI$5),"Yellow","Blank")</f>
        <v>Blank</v>
      </c>
      <c r="AJ81" t="str">
        <f>IF(AND(K74&lt;=$AW$5,N74&gt;=$AJ$5),"Yellow","Blank")</f>
        <v>Blank</v>
      </c>
      <c r="AK81" t="str">
        <f>IF(AND(K74&lt;=$AX$5,N74&gt;=$AK$5),"Yellow","Blank")</f>
        <v>Blank</v>
      </c>
      <c r="AL81" t="str">
        <f>IF(AND(K74&lt;=$AY$5,N74&gt;=$AL$5),"Yellow","Blank")</f>
        <v>Blank</v>
      </c>
      <c r="AM81" t="str">
        <f>IF(AND(K74&lt;=$AZ$5,N74&gt;=$AM$5),"Yellow","Blank")</f>
        <v>Blank</v>
      </c>
    </row>
    <row r="82" spans="1:39" ht="13.5" x14ac:dyDescent="0.25">
      <c r="A82" s="3">
        <f t="shared" si="47"/>
        <v>2026</v>
      </c>
      <c r="B82" s="20"/>
      <c r="C82" s="20"/>
      <c r="D82" s="20"/>
      <c r="E82" s="20"/>
      <c r="F82" s="20"/>
      <c r="G82" s="20"/>
      <c r="H82" s="20"/>
      <c r="I82" s="20"/>
      <c r="J82" s="20"/>
      <c r="K82" s="20"/>
      <c r="L82" s="20"/>
      <c r="M82" s="20"/>
      <c r="N82" s="59">
        <f t="shared" si="46"/>
        <v>0</v>
      </c>
      <c r="O82" s="59"/>
      <c r="P82" s="1"/>
      <c r="AB82" t="str">
        <f>IF(AND(K74&lt;=$AO$6,N74&gt;=$AB$6),"Yellow","Blank")</f>
        <v>Blank</v>
      </c>
      <c r="AC82" t="str">
        <f>IF(AND(K74&lt;=$AP$6,N74&gt;=$AC$6),"Yellow","Blank")</f>
        <v>Blank</v>
      </c>
      <c r="AD82" t="str">
        <f>IF(AND(K74&lt;=$AQ$6,N74&gt;=$AD$6),"Yellow","Blank")</f>
        <v>Blank</v>
      </c>
      <c r="AE82" t="str">
        <f>IF(AND(K74&lt;=$AR$6,N74&gt;=$AE$6),"Yellow","Blank")</f>
        <v>Blank</v>
      </c>
      <c r="AF82" t="str">
        <f>IF(AND(K74&lt;=$AS$6,N74&gt;=$AF$6),"Yellow","Blank")</f>
        <v>Blank</v>
      </c>
      <c r="AG82" t="str">
        <f>IF(AND(K74&lt;=$AT$6,N74&gt;=$AG$6),"Yellow","Blank")</f>
        <v>Blank</v>
      </c>
      <c r="AH82" t="str">
        <f>IF(AND(K74&lt;=$AU$6,N74&gt;=$AH$6),"Yellow","Blank")</f>
        <v>Blank</v>
      </c>
      <c r="AI82" t="str">
        <f>IF(AND(K74&lt;=$AV$6,N74&gt;=$AI$6),"Yellow","Blank")</f>
        <v>Blank</v>
      </c>
      <c r="AJ82" t="str">
        <f>IF(AND(K74&lt;=$AW$6,N74&gt;=$AJ$6),"Yellow","Blank")</f>
        <v>Blank</v>
      </c>
      <c r="AK82" t="str">
        <f>IF(AND(K74&lt;=$AX$6,N74&gt;=$AK$6),"Yellow","Blank")</f>
        <v>Blank</v>
      </c>
      <c r="AL82" t="str">
        <f>IF(AND(K74&lt;=$AY$6,N74&gt;=$AL$6),"Yellow","Blank")</f>
        <v>Blank</v>
      </c>
      <c r="AM82" t="str">
        <f>IF(AND(K74&lt;=$AZ$6,N74&gt;=$AM$6),"Yellow","Blank")</f>
        <v>Blank</v>
      </c>
    </row>
    <row r="83" spans="1:39" ht="13.5" x14ac:dyDescent="0.25">
      <c r="A83" s="3">
        <f t="shared" si="47"/>
        <v>2027</v>
      </c>
      <c r="B83" s="20"/>
      <c r="C83" s="20"/>
      <c r="D83" s="20"/>
      <c r="E83" s="20"/>
      <c r="F83" s="20"/>
      <c r="G83" s="20"/>
      <c r="H83" s="20"/>
      <c r="I83" s="20"/>
      <c r="J83" s="20"/>
      <c r="K83" s="20"/>
      <c r="L83" s="20"/>
      <c r="M83" s="20"/>
      <c r="N83" s="59">
        <f t="shared" si="46"/>
        <v>0</v>
      </c>
      <c r="O83" s="59"/>
      <c r="P83" s="1"/>
      <c r="AB83" t="str">
        <f>IF(AND(K74&lt;=$AO$7,N74&gt;=$AB$7),"Yellow","Blank")</f>
        <v>Blank</v>
      </c>
      <c r="AC83" t="str">
        <f>IF(AND(K74&lt;=$AP$7,N74&gt;=$AC$7),"Yellow","Blank")</f>
        <v>Blank</v>
      </c>
      <c r="AD83" t="str">
        <f>IF(AND(K74&lt;=$AQ$7,N74&gt;=$AD$7),"Yellow","Blank")</f>
        <v>Blank</v>
      </c>
      <c r="AE83" t="str">
        <f>IF(AND(K74&lt;=$AR$7,N74&gt;=$AE$7),"Yellow","Blank")</f>
        <v>Blank</v>
      </c>
      <c r="AF83" t="str">
        <f>IF(AND(K74&lt;=$AS$7,N74&gt;=$AF$7),"Yellow","Blank")</f>
        <v>Blank</v>
      </c>
      <c r="AG83" t="str">
        <f>IF(AND(K74&lt;=$AT$7,N74&gt;=$AG$7),"Yellow","Blank")</f>
        <v>Blank</v>
      </c>
      <c r="AH83" t="str">
        <f>IF(AND(K74&lt;=$AU$7,N74&gt;=$AH$7),"Yellow","Blank")</f>
        <v>Blank</v>
      </c>
      <c r="AI83" t="str">
        <f>IF(AND(K74&lt;=$AV$7,N74&gt;=$AI$7),"Yellow","Blank")</f>
        <v>Blank</v>
      </c>
      <c r="AJ83" t="str">
        <f>IF(AND(K74&lt;=$AW$7,N74&gt;=$AJ$7),"Yellow","Blank")</f>
        <v>Blank</v>
      </c>
      <c r="AK83" t="str">
        <f>IF(AND(K74&lt;=$AX$7,N74&gt;=$AK$7),"Yellow","Blank")</f>
        <v>Blank</v>
      </c>
      <c r="AL83" t="str">
        <f>IF(AND(K74&lt;=$AY$7,N74&gt;=$AL$7),"Yellow","Blank")</f>
        <v>Blank</v>
      </c>
      <c r="AM83" t="str">
        <f>IF(AND(K74&lt;=$AZ$7,N74&gt;=$AM$7),"Yellow","Blank")</f>
        <v>Blank</v>
      </c>
    </row>
    <row r="84" spans="1:39" ht="13.5" x14ac:dyDescent="0.25">
      <c r="A84" s="3">
        <f t="shared" si="47"/>
        <v>2028</v>
      </c>
      <c r="B84" s="20"/>
      <c r="C84" s="20"/>
      <c r="D84" s="20"/>
      <c r="E84" s="20"/>
      <c r="F84" s="20"/>
      <c r="G84" s="20"/>
      <c r="H84" s="20"/>
      <c r="I84" s="20"/>
      <c r="J84" s="20"/>
      <c r="K84" s="20"/>
      <c r="L84" s="20"/>
      <c r="M84" s="20"/>
      <c r="N84" s="59">
        <f t="shared" ref="N84:N86" si="48">SUM(B84:M84)</f>
        <v>0</v>
      </c>
      <c r="O84" s="59"/>
      <c r="P84" s="24"/>
      <c r="AB84" t="str">
        <f>IF(AND(K74&lt;=$AO$8,N74&gt;=$AB$8),"Yellow","Blank")</f>
        <v>Blank</v>
      </c>
      <c r="AC84" t="str">
        <f>IF(AND(K74&lt;=$AP$8,N74&gt;=$AC$8),"Yellow","Blank")</f>
        <v>Blank</v>
      </c>
      <c r="AD84" t="str">
        <f>IF(AND(K74&lt;=$AQ$8,N74&gt;=$AD$8),"Yellow","Blank")</f>
        <v>Blank</v>
      </c>
      <c r="AE84" t="str">
        <f>IF(AND(K74&lt;=$AR$8,N74&gt;=$AE$8),"Yellow","Blank")</f>
        <v>Blank</v>
      </c>
      <c r="AF84" t="str">
        <f>IF(AND(K74&lt;=$AS$8,N74&gt;=$AF$8),"Yellow","Blank")</f>
        <v>Blank</v>
      </c>
      <c r="AG84" t="str">
        <f>IF(AND(K74&lt;=$AT$8,N74&gt;=$AG$8),"Yellow","Blank")</f>
        <v>Blank</v>
      </c>
      <c r="AH84" t="str">
        <f>IF(AND(K74&lt;=$AT$8,N74&gt;=$AH$8),"Yellow","Blank")</f>
        <v>Blank</v>
      </c>
      <c r="AI84" t="str">
        <f>IF(AND(K74&lt;=$AV$8,N74&gt;=$AI$8),"Yellow","Blank")</f>
        <v>Blank</v>
      </c>
      <c r="AJ84" t="str">
        <f>IF(AND(K74&lt;=$AW$8,N74&gt;=$AJ$8),"Yellow","Blank")</f>
        <v>Blank</v>
      </c>
      <c r="AK84" t="str">
        <f>IF(AND(K74&lt;=$AX$8,N74&gt;=$AK$8),"Yellow","Blank")</f>
        <v>Blank</v>
      </c>
      <c r="AL84" t="str">
        <f>IF(AND(K74&lt;=$AY$8,N74&gt;=$AL$8),"Yellow","Blank")</f>
        <v>Blank</v>
      </c>
      <c r="AM84" t="str">
        <f>IF(AND(K74&lt;=$AZ$8,N74&gt;=$AM$8),"Yellow","Blank")</f>
        <v>Blank</v>
      </c>
    </row>
    <row r="85" spans="1:39" ht="13.5" x14ac:dyDescent="0.25">
      <c r="A85" s="3">
        <f t="shared" si="47"/>
        <v>2029</v>
      </c>
      <c r="B85" s="20"/>
      <c r="C85" s="20"/>
      <c r="D85" s="20"/>
      <c r="E85" s="20"/>
      <c r="F85" s="20"/>
      <c r="G85" s="20"/>
      <c r="H85" s="20"/>
      <c r="I85" s="20"/>
      <c r="J85" s="20"/>
      <c r="K85" s="20"/>
      <c r="L85" s="20"/>
      <c r="M85" s="20"/>
      <c r="N85" s="59">
        <f t="shared" si="48"/>
        <v>0</v>
      </c>
      <c r="O85" s="59"/>
      <c r="P85" s="1"/>
      <c r="AB85" t="str">
        <f>IF(AND(K74&lt;=$AO$9,N74&gt;=$AB$9),"Yellow","Blank")</f>
        <v>Blank</v>
      </c>
      <c r="AC85" t="str">
        <f>IF(AND(K74&lt;=$AP$9,N74&gt;=$AC$9),"Yellow","Blank")</f>
        <v>Blank</v>
      </c>
      <c r="AD85" t="str">
        <f>IF(AND(K74&lt;=$AQ$9,N74&gt;=$AD$9),"Yellow","Blank")</f>
        <v>Blank</v>
      </c>
      <c r="AE85" t="str">
        <f>IF(AND(K74&lt;=$AR$9,N74&gt;=$AE$9),"Yellow","Blank")</f>
        <v>Blank</v>
      </c>
      <c r="AF85" t="str">
        <f>IF(AND(K74&lt;=$AS$9,N74&gt;=$AF$9),"Yellow","Blank")</f>
        <v>Blank</v>
      </c>
      <c r="AG85" t="str">
        <f>IF(AND(K74&lt;=$AT$9,N74&gt;=$AG$9),"Yellow","Blank")</f>
        <v>Blank</v>
      </c>
      <c r="AH85" t="str">
        <f>IF(AND(K74&lt;=$AU$9,N74&gt;=$AH$9),"Yellow","Blank")</f>
        <v>Blank</v>
      </c>
      <c r="AI85" t="str">
        <f>IF(AND(K74&lt;=$AV$9,N74&gt;=$AI$9),"Yellow","Blank")</f>
        <v>Blank</v>
      </c>
      <c r="AJ85" t="str">
        <f>IF(AND(K74&lt;=$AW$9,N74&gt;=$AJ$9),"Yellow","Blank")</f>
        <v>Blank</v>
      </c>
      <c r="AK85" t="str">
        <f>IF(AND(K74&lt;=$AX$9,N74&gt;=$AK$9),"Yellow","Blank")</f>
        <v>Blank</v>
      </c>
      <c r="AL85" t="str">
        <f>IF(AND(K74&lt;=$AY$9,N74&gt;=$AL$9),"Yellow","Blank")</f>
        <v>Blank</v>
      </c>
      <c r="AM85" t="str">
        <f>IF(AND(K74&lt;=$AZ$9,N74&gt;=$AM$9),"Yellow","Blank")</f>
        <v>Blank</v>
      </c>
    </row>
    <row r="86" spans="1:39" ht="13.5" x14ac:dyDescent="0.25">
      <c r="A86" s="3">
        <f t="shared" si="47"/>
        <v>2030</v>
      </c>
      <c r="B86" s="20"/>
      <c r="C86" s="20"/>
      <c r="D86" s="20"/>
      <c r="E86" s="20"/>
      <c r="F86" s="20"/>
      <c r="G86" s="20"/>
      <c r="H86" s="20"/>
      <c r="I86" s="20"/>
      <c r="J86" s="20"/>
      <c r="K86" s="20"/>
      <c r="L86" s="20"/>
      <c r="M86" s="20"/>
      <c r="N86" s="59">
        <f t="shared" si="48"/>
        <v>0</v>
      </c>
      <c r="O86" s="59"/>
      <c r="P86" s="1"/>
      <c r="AB86" t="str">
        <f>IF(AND(K74&lt;=$AO$10,N74&gt;=$AB$10),"Yellow","Blank")</f>
        <v>Blank</v>
      </c>
      <c r="AC86" t="str">
        <f>IF(AND(K74&lt;=$AP$10,N74&gt;=$AC$10),"Yellow","Blank")</f>
        <v>Blank</v>
      </c>
      <c r="AD86" t="str">
        <f>IF(AND(K74&lt;=$AQ$10,N74&gt;=$AD$10),"Yellow","Blank")</f>
        <v>Blank</v>
      </c>
      <c r="AE86" t="str">
        <f>IF(AND(K74&lt;=$AR$10,N74&gt;=$AE$10),"Yellow","Blank")</f>
        <v>Blank</v>
      </c>
      <c r="AF86" t="str">
        <f>IF(AND(K74&lt;=$AS$10,N74&gt;=$AF$10),"Yellow","Blank")</f>
        <v>Blank</v>
      </c>
      <c r="AG86" t="str">
        <f>IF(AND(K74&lt;=$AT$10,N74&gt;=$AG$10),"Yellow","Blank")</f>
        <v>Blank</v>
      </c>
      <c r="AH86" t="str">
        <f>IF(AND(K74&lt;=$AU$10,N74&gt;=$AH$10),"Yellow","Blank")</f>
        <v>Blank</v>
      </c>
      <c r="AI86" t="str">
        <f>IF(AND(K74&lt;=$AV$10,N74&gt;=$AI$10),"Yellow","Blank")</f>
        <v>Blank</v>
      </c>
      <c r="AJ86" t="str">
        <f>IF(AND(K74&lt;=$AW$10,N74&gt;=$AJ$10),"Yellow","Blank")</f>
        <v>Blank</v>
      </c>
      <c r="AK86" t="str">
        <f>IF(AND(K74&lt;=$AX$10,N74&gt;=$AK$10),"Yellow","Blank")</f>
        <v>Blank</v>
      </c>
      <c r="AL86" t="str">
        <f>IF(AND(K74&lt;=$AY$10,N74&gt;=$AL$10),"Yellow","Blank")</f>
        <v>Blank</v>
      </c>
      <c r="AM86" t="str">
        <f>IF(AND(K74&lt;=$AZ$10,N74&gt;=$AM$10),"Yellow","Blank")</f>
        <v>Blank</v>
      </c>
    </row>
    <row r="87" spans="1:39" ht="12.75" customHeight="1" x14ac:dyDescent="0.25">
      <c r="A87" s="60" t="s">
        <v>15</v>
      </c>
      <c r="B87" s="61"/>
      <c r="C87" s="61"/>
      <c r="D87" s="61"/>
      <c r="E87" s="61"/>
      <c r="F87" s="61"/>
      <c r="G87" s="61"/>
      <c r="H87" s="61"/>
      <c r="I87" s="61"/>
      <c r="J87" s="61"/>
      <c r="K87" s="61"/>
      <c r="L87" s="61"/>
      <c r="M87" s="61"/>
      <c r="N87" s="59">
        <f t="shared" ref="N87" si="49">SUM(N79:O86)</f>
        <v>0</v>
      </c>
      <c r="O87" s="59"/>
    </row>
    <row r="88" spans="1:39" x14ac:dyDescent="0.2">
      <c r="A88" s="5"/>
      <c r="B88" s="5"/>
      <c r="C88" s="5"/>
      <c r="D88" s="5"/>
      <c r="E88" s="5"/>
      <c r="F88" s="5"/>
      <c r="G88" s="5"/>
      <c r="H88" s="5"/>
      <c r="I88" s="5"/>
      <c r="J88" s="5"/>
      <c r="K88" s="5"/>
      <c r="L88" s="5"/>
      <c r="M88" s="5"/>
      <c r="N88" s="5"/>
      <c r="O88" s="5"/>
    </row>
    <row r="89" spans="1:39" s="8" customFormat="1" ht="25.5" customHeight="1" x14ac:dyDescent="0.2">
      <c r="A89" s="57" t="s">
        <v>17</v>
      </c>
      <c r="B89" s="57"/>
      <c r="C89" s="58"/>
      <c r="D89" s="58"/>
      <c r="E89" s="58"/>
      <c r="F89" s="58"/>
      <c r="G89" s="58"/>
      <c r="H89" s="58"/>
      <c r="I89" s="58"/>
      <c r="J89" s="58"/>
      <c r="K89" s="58"/>
      <c r="L89" s="58"/>
      <c r="M89" s="58"/>
      <c r="N89" s="58"/>
      <c r="O89" s="58"/>
    </row>
    <row r="90" spans="1:39" s="8" customFormat="1" ht="25.5" customHeight="1" x14ac:dyDescent="0.2">
      <c r="A90" s="57" t="s">
        <v>27</v>
      </c>
      <c r="B90" s="57"/>
      <c r="C90" s="26"/>
      <c r="D90" s="57" t="s">
        <v>18</v>
      </c>
      <c r="E90" s="57"/>
      <c r="F90" s="56" t="str">
        <f t="shared" ref="F90" si="50">Q90&amp;$D$5&amp;P90</f>
        <v>M3NU-22-FL-ERAU-030203-036</v>
      </c>
      <c r="G90" s="56"/>
      <c r="H90" s="56"/>
      <c r="I90" s="56"/>
      <c r="J90" s="32" t="s">
        <v>0</v>
      </c>
      <c r="K90" s="54"/>
      <c r="L90" s="55"/>
      <c r="M90" s="32" t="s">
        <v>1</v>
      </c>
      <c r="N90" s="54"/>
      <c r="O90" s="55"/>
      <c r="P90" s="8">
        <f>P74+1</f>
        <v>6</v>
      </c>
      <c r="Q90" s="8" t="str">
        <f>IF(C90="Major","M2","M3")</f>
        <v>M3</v>
      </c>
    </row>
    <row r="91" spans="1:39" s="8" customFormat="1" ht="25.5" customHeight="1" x14ac:dyDescent="0.2">
      <c r="A91" s="57" t="s">
        <v>28</v>
      </c>
      <c r="B91" s="57"/>
      <c r="C91" s="58"/>
      <c r="D91" s="58"/>
      <c r="E91" s="58"/>
      <c r="F91" s="58"/>
      <c r="G91" s="58"/>
      <c r="H91" s="58"/>
      <c r="I91" s="58"/>
      <c r="J91" s="58"/>
      <c r="K91" s="58"/>
      <c r="L91" s="58"/>
      <c r="M91" s="58"/>
      <c r="N91" s="58"/>
      <c r="O91" s="58"/>
    </row>
    <row r="92" spans="1:39" ht="26.25" customHeight="1" x14ac:dyDescent="0.2">
      <c r="A92" s="57" t="s">
        <v>22</v>
      </c>
      <c r="B92" s="57"/>
      <c r="C92" s="58"/>
      <c r="D92" s="58"/>
      <c r="E92" s="58"/>
      <c r="F92" s="58"/>
      <c r="G92" s="58"/>
      <c r="H92" s="58"/>
      <c r="I92" s="58"/>
      <c r="J92" s="58"/>
      <c r="K92" s="58"/>
      <c r="L92" s="58"/>
      <c r="M92" s="58"/>
      <c r="N92" s="58"/>
      <c r="O92" s="58"/>
    </row>
    <row r="93" spans="1:39" x14ac:dyDescent="0.2">
      <c r="A93" s="66" t="s">
        <v>29</v>
      </c>
      <c r="B93" s="67"/>
      <c r="C93" s="67"/>
      <c r="D93" s="67"/>
      <c r="E93" s="67"/>
      <c r="F93" s="67"/>
      <c r="G93" s="67"/>
      <c r="H93" s="67"/>
      <c r="I93" s="67"/>
      <c r="J93" s="67"/>
      <c r="K93" s="67"/>
      <c r="L93" s="67"/>
      <c r="M93" s="67"/>
      <c r="N93" s="67"/>
      <c r="O93" s="67"/>
    </row>
    <row r="94" spans="1:39" x14ac:dyDescent="0.2">
      <c r="A94" s="33" t="s">
        <v>2</v>
      </c>
      <c r="B94" s="33" t="s">
        <v>3</v>
      </c>
      <c r="C94" s="33" t="s">
        <v>4</v>
      </c>
      <c r="D94" s="33" t="s">
        <v>5</v>
      </c>
      <c r="E94" s="33" t="s">
        <v>6</v>
      </c>
      <c r="F94" s="33" t="s">
        <v>7</v>
      </c>
      <c r="G94" s="33" t="s">
        <v>8</v>
      </c>
      <c r="H94" s="33" t="s">
        <v>9</v>
      </c>
      <c r="I94" s="33" t="s">
        <v>10</v>
      </c>
      <c r="J94" s="33" t="s">
        <v>11</v>
      </c>
      <c r="K94" s="33" t="s">
        <v>12</v>
      </c>
      <c r="L94" s="33" t="s">
        <v>13</v>
      </c>
      <c r="M94" s="33" t="s">
        <v>14</v>
      </c>
      <c r="N94" s="64" t="s">
        <v>15</v>
      </c>
      <c r="O94" s="65"/>
      <c r="P94" s="1"/>
    </row>
    <row r="95" spans="1:39" ht="13.5" x14ac:dyDescent="0.25">
      <c r="A95" s="3">
        <f>A79</f>
        <v>2023</v>
      </c>
      <c r="B95" s="20"/>
      <c r="C95" s="20"/>
      <c r="D95" s="20"/>
      <c r="E95" s="20"/>
      <c r="F95" s="20"/>
      <c r="G95" s="20"/>
      <c r="H95" s="20"/>
      <c r="I95" s="20"/>
      <c r="J95" s="20"/>
      <c r="K95" s="20"/>
      <c r="L95" s="20"/>
      <c r="M95" s="20"/>
      <c r="N95" s="62">
        <f t="shared" ref="N95:N99" si="51">SUM(B95:M95)</f>
        <v>0</v>
      </c>
      <c r="O95" s="63"/>
      <c r="P95" s="1"/>
      <c r="AB95" t="str">
        <f>IF(AND(K90&lt;=$AO$3,N90&gt;=$AB$3),"Yellow","Blank")</f>
        <v>Blank</v>
      </c>
      <c r="AC95" t="str">
        <f>IF(AND(K90&lt;=$AP$3,N90&gt;=$AC$3),"Yellow","Blank")</f>
        <v>Blank</v>
      </c>
      <c r="AD95" t="str">
        <f>IF(AND(K90&lt;=$AQ$3,N90&gt;=$AD$3),"Yellow","Blank")</f>
        <v>Blank</v>
      </c>
      <c r="AE95" t="str">
        <f>IF(AND(K90&lt;=$AR$3,N90&gt;=$AE$3),"Yellow","Blank")</f>
        <v>Blank</v>
      </c>
      <c r="AF95" t="str">
        <f>IF(AND(K90&lt;=$AS$3,N90&gt;=$AF$3),"Yellow","Blank")</f>
        <v>Blank</v>
      </c>
      <c r="AG95" t="str">
        <f>IF(AND(K90&lt;=$AT$3,N90&gt;=$AG$3),"Yellow","Blank")</f>
        <v>Blank</v>
      </c>
      <c r="AH95" t="str">
        <f>IF(AND(K90&lt;=$AU$3,N90&gt;=$AH$3),"Yellow","Blank")</f>
        <v>Blank</v>
      </c>
      <c r="AI95" t="str">
        <f>IF(AND(K90&lt;=$AV$3,N90&gt;=$AI$3),"Yellow","Blank")</f>
        <v>Blank</v>
      </c>
      <c r="AJ95" t="str">
        <f>IF(AND(K90&lt;=$AW$3,N90&gt;=$AJ$3),"Yellow","Blank")</f>
        <v>Blank</v>
      </c>
      <c r="AK95" t="str">
        <f>IF(AND(K90&lt;=$AX$3,N90&gt;=$AK$3),"Yellow","Blank")</f>
        <v>Blank</v>
      </c>
      <c r="AL95" t="str">
        <f>IF(AND(K90&lt;=$AY$3,N90&gt;=$AL$3),"Yellow","Blank")</f>
        <v>Blank</v>
      </c>
      <c r="AM95" t="str">
        <f>IF(AND(K90&lt;=$AZ$3,N90&gt;=$AM$3),"Yellow","Blank")</f>
        <v>Blank</v>
      </c>
    </row>
    <row r="96" spans="1:39" ht="13.5" x14ac:dyDescent="0.25">
      <c r="A96" s="3">
        <f t="shared" ref="A96:A102" si="52">A80</f>
        <v>2024</v>
      </c>
      <c r="B96" s="20"/>
      <c r="C96" s="20"/>
      <c r="D96" s="20"/>
      <c r="E96" s="20"/>
      <c r="F96" s="20"/>
      <c r="G96" s="20"/>
      <c r="H96" s="20"/>
      <c r="I96" s="20"/>
      <c r="J96" s="20"/>
      <c r="K96" s="20"/>
      <c r="L96" s="20"/>
      <c r="M96" s="20"/>
      <c r="N96" s="62">
        <f t="shared" si="51"/>
        <v>0</v>
      </c>
      <c r="O96" s="63"/>
      <c r="P96" s="1"/>
      <c r="AB96" t="str">
        <f>IF(AND(K90&lt;=$AO$4,N90&gt;=$AB$4),"Yellow","Blank")</f>
        <v>Blank</v>
      </c>
      <c r="AC96" t="str">
        <f>IF(AND(K90&lt;=$AP$4,N90&gt;=$AC$4),"Yellow","Blank")</f>
        <v>Blank</v>
      </c>
      <c r="AD96" t="str">
        <f>IF(AND(K90&lt;=$AQ$4,N90&gt;=$AD$4),"Yellow","Blank")</f>
        <v>Blank</v>
      </c>
      <c r="AE96" t="str">
        <f>IF(AND(K90&lt;=$AR$4,N90&gt;=$AE$4),"Yellow","Blank")</f>
        <v>Blank</v>
      </c>
      <c r="AF96" t="str">
        <f>IF(AND(K90&lt;=$AS$4,N90&gt;=$AF$4),"Yellow","Blank")</f>
        <v>Blank</v>
      </c>
      <c r="AG96" t="str">
        <f>IF(AND(K90&lt;=$AT$4,N90&gt;=$AG$4),"Yellow","Blank")</f>
        <v>Blank</v>
      </c>
      <c r="AH96" t="str">
        <f>IF(AND(K90&lt;=$AU$4,N90&gt;=$AH$4),"Yellow","Blank")</f>
        <v>Blank</v>
      </c>
      <c r="AI96" t="str">
        <f>IF(AND(K90&lt;=$AV$4,N90&gt;=$AI$4),"Yellow","Blank")</f>
        <v>Blank</v>
      </c>
      <c r="AJ96" t="str">
        <f>IF(AND(K90&lt;=$AW$4,N90&gt;=$AJ$4),"Yellow","Blank")</f>
        <v>Blank</v>
      </c>
      <c r="AK96" t="str">
        <f>IF(AND(K90&lt;=$AX$4,N90&gt;=$AK$4),"Yellow","Blank")</f>
        <v>Blank</v>
      </c>
      <c r="AL96" t="str">
        <f>IF(AND(K90&lt;=$AY$4,N90&gt;=$AL$4),"Yellow","Blank")</f>
        <v>Blank</v>
      </c>
      <c r="AM96" t="str">
        <f>IF(AND(K90&lt;=$AZ$4,N90&gt;=$AM$4),"Yellow","Blank")</f>
        <v>Blank</v>
      </c>
    </row>
    <row r="97" spans="1:39" ht="13.5" x14ac:dyDescent="0.25">
      <c r="A97" s="3">
        <f t="shared" si="52"/>
        <v>2025</v>
      </c>
      <c r="B97" s="20"/>
      <c r="C97" s="20"/>
      <c r="D97" s="20"/>
      <c r="E97" s="20"/>
      <c r="F97" s="20"/>
      <c r="G97" s="20"/>
      <c r="H97" s="20"/>
      <c r="I97" s="20"/>
      <c r="J97" s="20"/>
      <c r="K97" s="20"/>
      <c r="L97" s="20"/>
      <c r="M97" s="20"/>
      <c r="N97" s="59">
        <f t="shared" si="51"/>
        <v>0</v>
      </c>
      <c r="O97" s="59"/>
      <c r="P97" s="1"/>
      <c r="AB97" t="str">
        <f>IF(AND(K90&lt;=$AO$5,N90&gt;=$AB$5),"Yellow","Blank")</f>
        <v>Blank</v>
      </c>
      <c r="AC97" t="str">
        <f>IF(AND(K90&lt;=$AP$5,N90&gt;=$AC$5),"Yellow","Blank")</f>
        <v>Blank</v>
      </c>
      <c r="AD97" t="str">
        <f>IF(AND(K90&lt;=$AQ$5,N90&gt;=$AD$5),"Yellow","Blank")</f>
        <v>Blank</v>
      </c>
      <c r="AE97" t="str">
        <f>IF(AND(K90&lt;=$AR$5,N90&gt;=$AE$5),"Yellow","Blank")</f>
        <v>Blank</v>
      </c>
      <c r="AF97" t="str">
        <f>IF(AND(K90&lt;=$AS$5,N90&gt;=$AF$5),"Yellow","Blank")</f>
        <v>Blank</v>
      </c>
      <c r="AG97" t="str">
        <f>IF(AND(K90&lt;=$AT$5,N90&gt;=$AG$5),"Yellow","Blank")</f>
        <v>Blank</v>
      </c>
      <c r="AH97" t="str">
        <f>IF(AND(K90&lt;=$AU$5,N90&gt;=$AH$5),"Yellow","Blank")</f>
        <v>Blank</v>
      </c>
      <c r="AI97" t="str">
        <f>IF(AND(K90&lt;=$AV$5,N90&gt;=$AI$5),"Yellow","Blank")</f>
        <v>Blank</v>
      </c>
      <c r="AJ97" t="str">
        <f>IF(AND(K90&lt;=$AW$5,N90&gt;=$AJ$5),"Yellow","Blank")</f>
        <v>Blank</v>
      </c>
      <c r="AK97" t="str">
        <f>IF(AND(K90&lt;=$AX$5,N90&gt;=$AK$5),"Yellow","Blank")</f>
        <v>Blank</v>
      </c>
      <c r="AL97" t="str">
        <f>IF(AND(K90&lt;=$AY$5,N90&gt;=$AL$5),"Yellow","Blank")</f>
        <v>Blank</v>
      </c>
      <c r="AM97" t="str">
        <f>IF(AND(K90&lt;=$AZ$5,N90&gt;=$AM$5),"Yellow","Blank")</f>
        <v>Blank</v>
      </c>
    </row>
    <row r="98" spans="1:39" ht="13.5" x14ac:dyDescent="0.25">
      <c r="A98" s="3">
        <f t="shared" si="52"/>
        <v>2026</v>
      </c>
      <c r="B98" s="20"/>
      <c r="C98" s="20"/>
      <c r="D98" s="20"/>
      <c r="E98" s="20"/>
      <c r="F98" s="20"/>
      <c r="G98" s="20"/>
      <c r="H98" s="20"/>
      <c r="I98" s="20"/>
      <c r="J98" s="20"/>
      <c r="K98" s="20"/>
      <c r="L98" s="20"/>
      <c r="M98" s="20"/>
      <c r="N98" s="59">
        <f t="shared" si="51"/>
        <v>0</v>
      </c>
      <c r="O98" s="59"/>
      <c r="P98" s="1"/>
      <c r="AB98" t="str">
        <f>IF(AND(K90&lt;=$AO$6,N90&gt;=$AB$6),"Yellow","Blank")</f>
        <v>Blank</v>
      </c>
      <c r="AC98" t="str">
        <f>IF(AND(K90&lt;=$AP$6,N90&gt;=$AC$6),"Yellow","Blank")</f>
        <v>Blank</v>
      </c>
      <c r="AD98" t="str">
        <f>IF(AND(K90&lt;=$AQ$6,N90&gt;=$AD$6),"Yellow","Blank")</f>
        <v>Blank</v>
      </c>
      <c r="AE98" t="str">
        <f>IF(AND(K90&lt;=$AR$6,N90&gt;=$AE$6),"Yellow","Blank")</f>
        <v>Blank</v>
      </c>
      <c r="AF98" t="str">
        <f>IF(AND(K90&lt;=$AS$6,N90&gt;=$AF$6),"Yellow","Blank")</f>
        <v>Blank</v>
      </c>
      <c r="AG98" t="str">
        <f>IF(AND(K90&lt;=$AT$6,N90&gt;=$AG$6),"Yellow","Blank")</f>
        <v>Blank</v>
      </c>
      <c r="AH98" t="str">
        <f>IF(AND(K90&lt;=$AU$6,N90&gt;=$AH$6),"Yellow","Blank")</f>
        <v>Blank</v>
      </c>
      <c r="AI98" t="str">
        <f>IF(AND(K90&lt;=$AV$6,N90&gt;=$AI$6),"Yellow","Blank")</f>
        <v>Blank</v>
      </c>
      <c r="AJ98" t="str">
        <f>IF(AND(K90&lt;=$AW$6,N90&gt;=$AJ$6),"Yellow","Blank")</f>
        <v>Blank</v>
      </c>
      <c r="AK98" t="str">
        <f>IF(AND(K90&lt;=$AX$6,N90&gt;=$AK$6),"Yellow","Blank")</f>
        <v>Blank</v>
      </c>
      <c r="AL98" t="str">
        <f>IF(AND(K90&lt;=$AY$6,N90&gt;=$AL$6),"Yellow","Blank")</f>
        <v>Blank</v>
      </c>
      <c r="AM98" t="str">
        <f>IF(AND(K90&lt;=$AZ$6,N90&gt;=$AM$6),"Yellow","Blank")</f>
        <v>Blank</v>
      </c>
    </row>
    <row r="99" spans="1:39" ht="13.5" x14ac:dyDescent="0.25">
      <c r="A99" s="3">
        <f t="shared" si="52"/>
        <v>2027</v>
      </c>
      <c r="B99" s="20"/>
      <c r="C99" s="20"/>
      <c r="D99" s="20"/>
      <c r="E99" s="20"/>
      <c r="F99" s="20"/>
      <c r="G99" s="20"/>
      <c r="H99" s="20"/>
      <c r="I99" s="20"/>
      <c r="J99" s="20"/>
      <c r="K99" s="20"/>
      <c r="L99" s="20"/>
      <c r="M99" s="20"/>
      <c r="N99" s="59">
        <f t="shared" si="51"/>
        <v>0</v>
      </c>
      <c r="O99" s="59"/>
      <c r="P99" s="1"/>
      <c r="AB99" t="str">
        <f>IF(AND(K90&lt;=$AO$7,N90&gt;=$AB$7),"Yellow","Blank")</f>
        <v>Blank</v>
      </c>
      <c r="AC99" t="str">
        <f>IF(AND(K90&lt;=$AP$7,N90&gt;=$AC$7),"Yellow","Blank")</f>
        <v>Blank</v>
      </c>
      <c r="AD99" t="str">
        <f>IF(AND(K90&lt;=$AQ$7,N90&gt;=$AD$7),"Yellow","Blank")</f>
        <v>Blank</v>
      </c>
      <c r="AE99" t="str">
        <f>IF(AND(K90&lt;=$AR$7,N90&gt;=$AE$7),"Yellow","Blank")</f>
        <v>Blank</v>
      </c>
      <c r="AF99" t="str">
        <f>IF(AND(K90&lt;=$AS$7,N90&gt;=$AF$7),"Yellow","Blank")</f>
        <v>Blank</v>
      </c>
      <c r="AG99" t="str">
        <f>IF(AND(K90&lt;=$AT$7,N90&gt;=$AG$7),"Yellow","Blank")</f>
        <v>Blank</v>
      </c>
      <c r="AH99" t="str">
        <f>IF(AND(K90&lt;=$AU$7,N90&gt;=$AH$7),"Yellow","Blank")</f>
        <v>Blank</v>
      </c>
      <c r="AI99" t="str">
        <f>IF(AND(K90&lt;=$AV$7,N90&gt;=$AI$7),"Yellow","Blank")</f>
        <v>Blank</v>
      </c>
      <c r="AJ99" t="str">
        <f>IF(AND(K90&lt;=$AW$7,N90&gt;=$AJ$7),"Yellow","Blank")</f>
        <v>Blank</v>
      </c>
      <c r="AK99" t="str">
        <f>IF(AND(K90&lt;=$AX$7,N90&gt;=$AK$7),"Yellow","Blank")</f>
        <v>Blank</v>
      </c>
      <c r="AL99" t="str">
        <f>IF(AND(K90&lt;=$AY$7,N90&gt;=$AL$7),"Yellow","Blank")</f>
        <v>Blank</v>
      </c>
      <c r="AM99" t="str">
        <f>IF(AND(K90&lt;=$AZ$7,N90&gt;=$AM$7),"Yellow","Blank")</f>
        <v>Blank</v>
      </c>
    </row>
    <row r="100" spans="1:39" ht="13.5" x14ac:dyDescent="0.25">
      <c r="A100" s="3">
        <f t="shared" si="52"/>
        <v>2028</v>
      </c>
      <c r="B100" s="20"/>
      <c r="C100" s="20"/>
      <c r="D100" s="20"/>
      <c r="E100" s="20"/>
      <c r="F100" s="20"/>
      <c r="G100" s="20"/>
      <c r="H100" s="20"/>
      <c r="I100" s="20"/>
      <c r="J100" s="20"/>
      <c r="K100" s="20"/>
      <c r="L100" s="20"/>
      <c r="M100" s="20"/>
      <c r="N100" s="59">
        <f t="shared" ref="N100:N102" si="53">SUM(B100:M100)</f>
        <v>0</v>
      </c>
      <c r="O100" s="59"/>
      <c r="P100" s="24"/>
      <c r="AB100" t="str">
        <f>IF(AND(K90&lt;=$AO$8,N90&gt;=$AB$8),"Yellow","Blank")</f>
        <v>Blank</v>
      </c>
      <c r="AC100" t="str">
        <f>IF(AND(K90&lt;=$AP$8,N90&gt;=$AC$8),"Yellow","Blank")</f>
        <v>Blank</v>
      </c>
      <c r="AD100" t="str">
        <f>IF(AND(K90&lt;=$AQ$8,N90&gt;=$AD$8),"Yellow","Blank")</f>
        <v>Blank</v>
      </c>
      <c r="AE100" t="str">
        <f>IF(AND(K90&lt;=$AR$8,N90&gt;=$AE$8),"Yellow","Blank")</f>
        <v>Blank</v>
      </c>
      <c r="AF100" t="str">
        <f>IF(AND(K90&lt;=$AS$8,N90&gt;=$AF$8),"Yellow","Blank")</f>
        <v>Blank</v>
      </c>
      <c r="AG100" t="str">
        <f>IF(AND(K90&lt;=$AT$8,N90&gt;=$AG$8),"Yellow","Blank")</f>
        <v>Blank</v>
      </c>
      <c r="AH100" t="str">
        <f>IF(AND(K90&lt;=$AT$8,N90&gt;=$AH$8),"Yellow","Blank")</f>
        <v>Blank</v>
      </c>
      <c r="AI100" t="str">
        <f>IF(AND(K90&lt;=$AV$8,N90&gt;=$AI$8),"Yellow","Blank")</f>
        <v>Blank</v>
      </c>
      <c r="AJ100" t="str">
        <f>IF(AND(K90&lt;=$AW$8,N90&gt;=$AJ$8),"Yellow","Blank")</f>
        <v>Blank</v>
      </c>
      <c r="AK100" t="str">
        <f>IF(AND(K90&lt;=$AX$8,N90&gt;=$AK$8),"Yellow","Blank")</f>
        <v>Blank</v>
      </c>
      <c r="AL100" t="str">
        <f>IF(AND(K90&lt;=$AY$8,N90&gt;=$AL$8),"Yellow","Blank")</f>
        <v>Blank</v>
      </c>
      <c r="AM100" t="str">
        <f>IF(AND(K90&lt;=$AZ$8,N90&gt;=$AM$8),"Yellow","Blank")</f>
        <v>Blank</v>
      </c>
    </row>
    <row r="101" spans="1:39" ht="13.5" x14ac:dyDescent="0.25">
      <c r="A101" s="3">
        <f t="shared" si="52"/>
        <v>2029</v>
      </c>
      <c r="B101" s="20"/>
      <c r="C101" s="20"/>
      <c r="D101" s="20"/>
      <c r="E101" s="20"/>
      <c r="F101" s="20"/>
      <c r="G101" s="20"/>
      <c r="H101" s="20"/>
      <c r="I101" s="20"/>
      <c r="J101" s="20"/>
      <c r="K101" s="20"/>
      <c r="L101" s="20"/>
      <c r="M101" s="20"/>
      <c r="N101" s="59">
        <f t="shared" si="53"/>
        <v>0</v>
      </c>
      <c r="O101" s="59"/>
      <c r="P101" s="1"/>
      <c r="AB101" t="str">
        <f>IF(AND(K90&lt;=$AO$9,N90&gt;=$AB$9),"Yellow","Blank")</f>
        <v>Blank</v>
      </c>
      <c r="AC101" t="str">
        <f>IF(AND(K90&lt;=$AP$9,N90&gt;=$AC$9),"Yellow","Blank")</f>
        <v>Blank</v>
      </c>
      <c r="AD101" t="str">
        <f>IF(AND(K90&lt;=$AQ$9,N90&gt;=$AD$9),"Yellow","Blank")</f>
        <v>Blank</v>
      </c>
      <c r="AE101" t="str">
        <f>IF(AND(K90&lt;=$AR$9,N90&gt;=$AE$9),"Yellow","Blank")</f>
        <v>Blank</v>
      </c>
      <c r="AF101" t="str">
        <f>IF(AND(K90&lt;=$AS$9,N90&gt;=$AF$9),"Yellow","Blank")</f>
        <v>Blank</v>
      </c>
      <c r="AG101" t="str">
        <f>IF(AND(K90&lt;=$AT$9,N90&gt;=$AG$9),"Yellow","Blank")</f>
        <v>Blank</v>
      </c>
      <c r="AH101" t="str">
        <f>IF(AND(K90&lt;=$AU$9,N90&gt;=$AH$9),"Yellow","Blank")</f>
        <v>Blank</v>
      </c>
      <c r="AI101" t="str">
        <f>IF(AND(K90&lt;=$AV$9,N90&gt;=$AI$9),"Yellow","Blank")</f>
        <v>Blank</v>
      </c>
      <c r="AJ101" t="str">
        <f>IF(AND(K90&lt;=$AW$9,N90&gt;=$AJ$9),"Yellow","Blank")</f>
        <v>Blank</v>
      </c>
      <c r="AK101" t="str">
        <f>IF(AND(K90&lt;=$AX$9,N90&gt;=$AK$9),"Yellow","Blank")</f>
        <v>Blank</v>
      </c>
      <c r="AL101" t="str">
        <f>IF(AND(K90&lt;=$AY$9,N90&gt;=$AL$9),"Yellow","Blank")</f>
        <v>Blank</v>
      </c>
      <c r="AM101" t="str">
        <f>IF(AND(K90&lt;=$AZ$9,N90&gt;=$AM$9),"Yellow","Blank")</f>
        <v>Blank</v>
      </c>
    </row>
    <row r="102" spans="1:39" ht="13.5" x14ac:dyDescent="0.25">
      <c r="A102" s="3">
        <f t="shared" si="52"/>
        <v>2030</v>
      </c>
      <c r="B102" s="20"/>
      <c r="C102" s="20"/>
      <c r="D102" s="20"/>
      <c r="E102" s="20"/>
      <c r="F102" s="20"/>
      <c r="G102" s="20"/>
      <c r="H102" s="20"/>
      <c r="I102" s="20"/>
      <c r="J102" s="20"/>
      <c r="K102" s="20"/>
      <c r="L102" s="20"/>
      <c r="M102" s="20"/>
      <c r="N102" s="59">
        <f t="shared" si="53"/>
        <v>0</v>
      </c>
      <c r="O102" s="59"/>
      <c r="P102" s="1"/>
      <c r="AB102" t="str">
        <f>IF(AND(K90&lt;=$AO$10,N90&gt;=$AB$10),"Yellow","Blank")</f>
        <v>Blank</v>
      </c>
      <c r="AC102" t="str">
        <f>IF(AND(K90&lt;=$AP$10,N90&gt;=$AC$10),"Yellow","Blank")</f>
        <v>Blank</v>
      </c>
      <c r="AD102" t="str">
        <f>IF(AND(K90&lt;=$AQ$10,N90&gt;=$AD$10),"Yellow","Blank")</f>
        <v>Blank</v>
      </c>
      <c r="AE102" t="str">
        <f>IF(AND(K90&lt;=$AR$10,N90&gt;=$AE$10),"Yellow","Blank")</f>
        <v>Blank</v>
      </c>
      <c r="AF102" t="str">
        <f>IF(AND(K90&lt;=$AS$10,N90&gt;=$AF$10),"Yellow","Blank")</f>
        <v>Blank</v>
      </c>
      <c r="AG102" t="str">
        <f>IF(AND(K90&lt;=$AT$10,N90&gt;=$AG$10),"Yellow","Blank")</f>
        <v>Blank</v>
      </c>
      <c r="AH102" t="str">
        <f>IF(AND(K90&lt;=$AU$10,N90&gt;=$AH$10),"Yellow","Blank")</f>
        <v>Blank</v>
      </c>
      <c r="AI102" t="str">
        <f>IF(AND(K90&lt;=$AV$10,N90&gt;=$AI$10),"Yellow","Blank")</f>
        <v>Blank</v>
      </c>
      <c r="AJ102" t="str">
        <f>IF(AND(K90&lt;=$AW$10,N90&gt;=$AJ$10),"Yellow","Blank")</f>
        <v>Blank</v>
      </c>
      <c r="AK102" t="str">
        <f>IF(AND(K90&lt;=$AX$10,N90&gt;=$AK$10),"Yellow","Blank")</f>
        <v>Blank</v>
      </c>
      <c r="AL102" t="str">
        <f>IF(AND(K90&lt;=$AY$10,N90&gt;=$AL$10),"Yellow","Blank")</f>
        <v>Blank</v>
      </c>
      <c r="AM102" t="str">
        <f>IF(AND(K90&lt;=$AZ$10,N90&gt;=$AM$10),"Yellow","Blank")</f>
        <v>Blank</v>
      </c>
    </row>
    <row r="103" spans="1:39" ht="12.75" customHeight="1" x14ac:dyDescent="0.25">
      <c r="A103" s="60" t="s">
        <v>15</v>
      </c>
      <c r="B103" s="61"/>
      <c r="C103" s="61"/>
      <c r="D103" s="61"/>
      <c r="E103" s="61"/>
      <c r="F103" s="61"/>
      <c r="G103" s="61"/>
      <c r="H103" s="61"/>
      <c r="I103" s="61"/>
      <c r="J103" s="61"/>
      <c r="K103" s="61"/>
      <c r="L103" s="61"/>
      <c r="M103" s="61"/>
      <c r="N103" s="59">
        <f t="shared" ref="N103" si="54">SUM(N95:O102)</f>
        <v>0</v>
      </c>
      <c r="O103" s="59"/>
    </row>
    <row r="104" spans="1:39" x14ac:dyDescent="0.2">
      <c r="A104" s="5"/>
      <c r="B104" s="5"/>
      <c r="C104" s="5"/>
      <c r="D104" s="5"/>
      <c r="E104" s="5"/>
      <c r="F104" s="5"/>
      <c r="G104" s="5"/>
      <c r="H104" s="5"/>
      <c r="I104" s="5"/>
      <c r="J104" s="5"/>
      <c r="K104" s="5"/>
      <c r="L104" s="5"/>
      <c r="M104" s="5"/>
      <c r="N104" s="5"/>
      <c r="O104" s="5"/>
    </row>
    <row r="105" spans="1:39" s="8" customFormat="1" ht="25.5" customHeight="1" x14ac:dyDescent="0.2">
      <c r="A105" s="57" t="s">
        <v>17</v>
      </c>
      <c r="B105" s="57"/>
      <c r="C105" s="58"/>
      <c r="D105" s="58"/>
      <c r="E105" s="58"/>
      <c r="F105" s="58"/>
      <c r="G105" s="58"/>
      <c r="H105" s="58"/>
      <c r="I105" s="58"/>
      <c r="J105" s="58"/>
      <c r="K105" s="58"/>
      <c r="L105" s="58"/>
      <c r="M105" s="58"/>
      <c r="N105" s="58"/>
      <c r="O105" s="58"/>
    </row>
    <row r="106" spans="1:39" s="8" customFormat="1" ht="25.5" customHeight="1" x14ac:dyDescent="0.2">
      <c r="A106" s="57" t="s">
        <v>27</v>
      </c>
      <c r="B106" s="57"/>
      <c r="C106" s="26"/>
      <c r="D106" s="57" t="s">
        <v>18</v>
      </c>
      <c r="E106" s="57"/>
      <c r="F106" s="56" t="str">
        <f t="shared" ref="F106" si="55">Q106&amp;$D$5&amp;P106</f>
        <v>M3NU-22-FL-ERAU-030203-037</v>
      </c>
      <c r="G106" s="56"/>
      <c r="H106" s="56"/>
      <c r="I106" s="56"/>
      <c r="J106" s="32" t="s">
        <v>0</v>
      </c>
      <c r="K106" s="54"/>
      <c r="L106" s="55"/>
      <c r="M106" s="32" t="s">
        <v>1</v>
      </c>
      <c r="N106" s="54"/>
      <c r="O106" s="55"/>
      <c r="P106" s="8">
        <f>P90+1</f>
        <v>7</v>
      </c>
      <c r="Q106" s="8" t="str">
        <f>IF(C106="Major","M2","M3")</f>
        <v>M3</v>
      </c>
    </row>
    <row r="107" spans="1:39" s="8" customFormat="1" ht="25.5" customHeight="1" x14ac:dyDescent="0.2">
      <c r="A107" s="57" t="s">
        <v>28</v>
      </c>
      <c r="B107" s="57"/>
      <c r="C107" s="58"/>
      <c r="D107" s="58"/>
      <c r="E107" s="58"/>
      <c r="F107" s="58"/>
      <c r="G107" s="58"/>
      <c r="H107" s="58"/>
      <c r="I107" s="58"/>
      <c r="J107" s="58"/>
      <c r="K107" s="58"/>
      <c r="L107" s="58"/>
      <c r="M107" s="58"/>
      <c r="N107" s="58"/>
      <c r="O107" s="58"/>
    </row>
    <row r="108" spans="1:39" ht="26.25" customHeight="1" x14ac:dyDescent="0.2">
      <c r="A108" s="57" t="s">
        <v>22</v>
      </c>
      <c r="B108" s="57"/>
      <c r="C108" s="58"/>
      <c r="D108" s="58"/>
      <c r="E108" s="58"/>
      <c r="F108" s="58"/>
      <c r="G108" s="58"/>
      <c r="H108" s="58"/>
      <c r="I108" s="58"/>
      <c r="J108" s="58"/>
      <c r="K108" s="58"/>
      <c r="L108" s="58"/>
      <c r="M108" s="58"/>
      <c r="N108" s="58"/>
      <c r="O108" s="58"/>
    </row>
    <row r="109" spans="1:39" x14ac:dyDescent="0.2">
      <c r="A109" s="66" t="s">
        <v>29</v>
      </c>
      <c r="B109" s="67"/>
      <c r="C109" s="67"/>
      <c r="D109" s="67"/>
      <c r="E109" s="67"/>
      <c r="F109" s="67"/>
      <c r="G109" s="67"/>
      <c r="H109" s="67"/>
      <c r="I109" s="67"/>
      <c r="J109" s="67"/>
      <c r="K109" s="67"/>
      <c r="L109" s="67"/>
      <c r="M109" s="67"/>
      <c r="N109" s="67"/>
      <c r="O109" s="67"/>
    </row>
    <row r="110" spans="1:39" x14ac:dyDescent="0.2">
      <c r="A110" s="33" t="s">
        <v>2</v>
      </c>
      <c r="B110" s="33" t="s">
        <v>3</v>
      </c>
      <c r="C110" s="33" t="s">
        <v>4</v>
      </c>
      <c r="D110" s="33" t="s">
        <v>5</v>
      </c>
      <c r="E110" s="33" t="s">
        <v>6</v>
      </c>
      <c r="F110" s="33" t="s">
        <v>7</v>
      </c>
      <c r="G110" s="33" t="s">
        <v>8</v>
      </c>
      <c r="H110" s="33" t="s">
        <v>9</v>
      </c>
      <c r="I110" s="33" t="s">
        <v>10</v>
      </c>
      <c r="J110" s="33" t="s">
        <v>11</v>
      </c>
      <c r="K110" s="33" t="s">
        <v>12</v>
      </c>
      <c r="L110" s="33" t="s">
        <v>13</v>
      </c>
      <c r="M110" s="33" t="s">
        <v>14</v>
      </c>
      <c r="N110" s="64" t="s">
        <v>15</v>
      </c>
      <c r="O110" s="65"/>
      <c r="P110" s="1"/>
    </row>
    <row r="111" spans="1:39" ht="13.5" x14ac:dyDescent="0.25">
      <c r="A111" s="3">
        <f>A95</f>
        <v>2023</v>
      </c>
      <c r="B111" s="20"/>
      <c r="C111" s="20"/>
      <c r="D111" s="20"/>
      <c r="E111" s="20"/>
      <c r="F111" s="20"/>
      <c r="G111" s="20"/>
      <c r="H111" s="20"/>
      <c r="I111" s="20"/>
      <c r="J111" s="20"/>
      <c r="K111" s="20"/>
      <c r="L111" s="20"/>
      <c r="M111" s="20"/>
      <c r="N111" s="62">
        <f t="shared" ref="N111:N115" si="56">SUM(B111:M111)</f>
        <v>0</v>
      </c>
      <c r="O111" s="63"/>
      <c r="P111" s="1"/>
      <c r="AB111" t="str">
        <f>IF(AND(K106&lt;=$AO$3,N106&gt;=$AB$3),"Yellow","Blank")</f>
        <v>Blank</v>
      </c>
      <c r="AC111" t="str">
        <f>IF(AND(K106&lt;=$AP$3,N106&gt;=$AC$3),"Yellow","Blank")</f>
        <v>Blank</v>
      </c>
      <c r="AD111" t="str">
        <f>IF(AND(K106&lt;=$AQ$3,N106&gt;=$AD$3),"Yellow","Blank")</f>
        <v>Blank</v>
      </c>
      <c r="AE111" t="str">
        <f>IF(AND(K106&lt;=$AR$3,N106&gt;=$AE$3),"Yellow","Blank")</f>
        <v>Blank</v>
      </c>
      <c r="AF111" t="str">
        <f>IF(AND(K106&lt;=$AS$3,N106&gt;=$AF$3),"Yellow","Blank")</f>
        <v>Blank</v>
      </c>
      <c r="AG111" t="str">
        <f>IF(AND(K106&lt;=$AT$3,N106&gt;=$AG$3),"Yellow","Blank")</f>
        <v>Blank</v>
      </c>
      <c r="AH111" t="str">
        <f>IF(AND(K106&lt;=$AU$3,N106&gt;=$AH$3),"Yellow","Blank")</f>
        <v>Blank</v>
      </c>
      <c r="AI111" t="str">
        <f>IF(AND(K106&lt;=$AV$3,N106&gt;=$AI$3),"Yellow","Blank")</f>
        <v>Blank</v>
      </c>
      <c r="AJ111" t="str">
        <f>IF(AND(K106&lt;=$AW$3,N106&gt;=$AJ$3),"Yellow","Blank")</f>
        <v>Blank</v>
      </c>
      <c r="AK111" t="str">
        <f>IF(AND(K106&lt;=$AX$3,N106&gt;=$AK$3),"Yellow","Blank")</f>
        <v>Blank</v>
      </c>
      <c r="AL111" t="str">
        <f>IF(AND(K106&lt;=$AY$3,N106&gt;=$AL$3),"Yellow","Blank")</f>
        <v>Blank</v>
      </c>
      <c r="AM111" t="str">
        <f>IF(AND(K106&lt;=$AZ$3,N106&gt;=$AM$3),"Yellow","Blank")</f>
        <v>Blank</v>
      </c>
    </row>
    <row r="112" spans="1:39" ht="13.5" x14ac:dyDescent="0.25">
      <c r="A112" s="3">
        <f t="shared" ref="A112:A118" si="57">A96</f>
        <v>2024</v>
      </c>
      <c r="B112" s="20"/>
      <c r="C112" s="20"/>
      <c r="D112" s="20"/>
      <c r="E112" s="20"/>
      <c r="F112" s="20"/>
      <c r="G112" s="20"/>
      <c r="H112" s="20"/>
      <c r="I112" s="20"/>
      <c r="J112" s="20"/>
      <c r="K112" s="20"/>
      <c r="L112" s="20"/>
      <c r="M112" s="20"/>
      <c r="N112" s="62">
        <f t="shared" si="56"/>
        <v>0</v>
      </c>
      <c r="O112" s="63"/>
      <c r="P112" s="1"/>
      <c r="AB112" t="str">
        <f>IF(AND(K106&lt;=$AO$4,N106&gt;=$AB$4),"Yellow","Blank")</f>
        <v>Blank</v>
      </c>
      <c r="AC112" t="str">
        <f>IF(AND(K106&lt;=$AP$4,N106&gt;=$AC$4),"Yellow","Blank")</f>
        <v>Blank</v>
      </c>
      <c r="AD112" t="str">
        <f>IF(AND(K106&lt;=$AQ$4,N106&gt;=$AD$4),"Yellow","Blank")</f>
        <v>Blank</v>
      </c>
      <c r="AE112" t="str">
        <f>IF(AND(K106&lt;=$AR$4,N106&gt;=$AE$4),"Yellow","Blank")</f>
        <v>Blank</v>
      </c>
      <c r="AF112" t="str">
        <f>IF(AND(K106&lt;=$AS$4,N106&gt;=$AF$4),"Yellow","Blank")</f>
        <v>Blank</v>
      </c>
      <c r="AG112" t="str">
        <f>IF(AND(K106&lt;=$AT$4,N106&gt;=$AG$4),"Yellow","Blank")</f>
        <v>Blank</v>
      </c>
      <c r="AH112" t="str">
        <f>IF(AND(K106&lt;=$AU$4,N106&gt;=$AH$4),"Yellow","Blank")</f>
        <v>Blank</v>
      </c>
      <c r="AI112" t="str">
        <f>IF(AND(K106&lt;=$AV$4,N106&gt;=$AI$4),"Yellow","Blank")</f>
        <v>Blank</v>
      </c>
      <c r="AJ112" t="str">
        <f>IF(AND(K106&lt;=$AW$4,N106&gt;=$AJ$4),"Yellow","Blank")</f>
        <v>Blank</v>
      </c>
      <c r="AK112" t="str">
        <f>IF(AND(K106&lt;=$AX$4,N106&gt;=$AK$4),"Yellow","Blank")</f>
        <v>Blank</v>
      </c>
      <c r="AL112" t="str">
        <f>IF(AND(K106&lt;=$AY$4,N106&gt;=$AL$4),"Yellow","Blank")</f>
        <v>Blank</v>
      </c>
      <c r="AM112" t="str">
        <f>IF(AND(K106&lt;=$AZ$4,N106&gt;=$AM$4),"Yellow","Blank")</f>
        <v>Blank</v>
      </c>
    </row>
    <row r="113" spans="1:39" ht="13.5" x14ac:dyDescent="0.25">
      <c r="A113" s="3">
        <f t="shared" si="57"/>
        <v>2025</v>
      </c>
      <c r="B113" s="20"/>
      <c r="C113" s="20"/>
      <c r="D113" s="20"/>
      <c r="E113" s="20"/>
      <c r="F113" s="20"/>
      <c r="G113" s="20"/>
      <c r="H113" s="20"/>
      <c r="I113" s="20"/>
      <c r="J113" s="20"/>
      <c r="K113" s="20"/>
      <c r="L113" s="20"/>
      <c r="M113" s="20"/>
      <c r="N113" s="59">
        <f t="shared" si="56"/>
        <v>0</v>
      </c>
      <c r="O113" s="59"/>
      <c r="P113" s="1"/>
      <c r="AB113" t="str">
        <f>IF(AND(K106&lt;=$AO$5,N106&gt;=$AB$5),"Yellow","Blank")</f>
        <v>Blank</v>
      </c>
      <c r="AC113" t="str">
        <f>IF(AND(K106&lt;=$AP$5,N106&gt;=$AC$5),"Yellow","Blank")</f>
        <v>Blank</v>
      </c>
      <c r="AD113" t="str">
        <f>IF(AND(K106&lt;=$AQ$5,N106&gt;=$AD$5),"Yellow","Blank")</f>
        <v>Blank</v>
      </c>
      <c r="AE113" t="str">
        <f>IF(AND(K106&lt;=$AR$5,N106&gt;=$AE$5),"Yellow","Blank")</f>
        <v>Blank</v>
      </c>
      <c r="AF113" t="str">
        <f>IF(AND(K106&lt;=$AS$5,N106&gt;=$AF$5),"Yellow","Blank")</f>
        <v>Blank</v>
      </c>
      <c r="AG113" t="str">
        <f>IF(AND(K106&lt;=$AT$5,N106&gt;=$AG$5),"Yellow","Blank")</f>
        <v>Blank</v>
      </c>
      <c r="AH113" t="str">
        <f>IF(AND(K106&lt;=$AU$5,N106&gt;=$AH$5),"Yellow","Blank")</f>
        <v>Blank</v>
      </c>
      <c r="AI113" t="str">
        <f>IF(AND(K106&lt;=$AV$5,N106&gt;=$AI$5),"Yellow","Blank")</f>
        <v>Blank</v>
      </c>
      <c r="AJ113" t="str">
        <f>IF(AND(K106&lt;=$AW$5,N106&gt;=$AJ$5),"Yellow","Blank")</f>
        <v>Blank</v>
      </c>
      <c r="AK113" t="str">
        <f>IF(AND(K106&lt;=$AX$5,N106&gt;=$AK$5),"Yellow","Blank")</f>
        <v>Blank</v>
      </c>
      <c r="AL113" t="str">
        <f>IF(AND(K106&lt;=$AY$5,N106&gt;=$AL$5),"Yellow","Blank")</f>
        <v>Blank</v>
      </c>
      <c r="AM113" t="str">
        <f>IF(AND(K106&lt;=$AZ$5,N106&gt;=$AM$5),"Yellow","Blank")</f>
        <v>Blank</v>
      </c>
    </row>
    <row r="114" spans="1:39" ht="13.5" x14ac:dyDescent="0.25">
      <c r="A114" s="3">
        <f t="shared" si="57"/>
        <v>2026</v>
      </c>
      <c r="B114" s="20"/>
      <c r="C114" s="20"/>
      <c r="D114" s="20"/>
      <c r="E114" s="20"/>
      <c r="F114" s="20"/>
      <c r="G114" s="20"/>
      <c r="H114" s="20"/>
      <c r="I114" s="20"/>
      <c r="J114" s="20"/>
      <c r="K114" s="20"/>
      <c r="L114" s="20"/>
      <c r="M114" s="20"/>
      <c r="N114" s="59">
        <f t="shared" si="56"/>
        <v>0</v>
      </c>
      <c r="O114" s="59"/>
      <c r="P114" s="1"/>
      <c r="AB114" t="str">
        <f>IF(AND(K106&lt;=$AO$6,N106&gt;=$AB$6),"Yellow","Blank")</f>
        <v>Blank</v>
      </c>
      <c r="AC114" t="str">
        <f>IF(AND(K106&lt;=$AP$6,N106&gt;=$AC$6),"Yellow","Blank")</f>
        <v>Blank</v>
      </c>
      <c r="AD114" t="str">
        <f>IF(AND(K106&lt;=$AQ$6,N106&gt;=$AD$6),"Yellow","Blank")</f>
        <v>Blank</v>
      </c>
      <c r="AE114" t="str">
        <f>IF(AND(K106&lt;=$AR$6,N106&gt;=$AE$6),"Yellow","Blank")</f>
        <v>Blank</v>
      </c>
      <c r="AF114" t="str">
        <f>IF(AND(K106&lt;=$AS$6,N106&gt;=$AF$6),"Yellow","Blank")</f>
        <v>Blank</v>
      </c>
      <c r="AG114" t="str">
        <f>IF(AND(K106&lt;=$AT$6,N106&gt;=$AG$6),"Yellow","Blank")</f>
        <v>Blank</v>
      </c>
      <c r="AH114" t="str">
        <f>IF(AND(K106&lt;=$AU$6,N106&gt;=$AH$6),"Yellow","Blank")</f>
        <v>Blank</v>
      </c>
      <c r="AI114" t="str">
        <f>IF(AND(K106&lt;=$AV$6,N106&gt;=$AI$6),"Yellow","Blank")</f>
        <v>Blank</v>
      </c>
      <c r="AJ114" t="str">
        <f>IF(AND(K106&lt;=$AW$6,N106&gt;=$AJ$6),"Yellow","Blank")</f>
        <v>Blank</v>
      </c>
      <c r="AK114" t="str">
        <f>IF(AND(K106&lt;=$AX$6,N106&gt;=$AK$6),"Yellow","Blank")</f>
        <v>Blank</v>
      </c>
      <c r="AL114" t="str">
        <f>IF(AND(K106&lt;=$AY$6,N106&gt;=$AL$6),"Yellow","Blank")</f>
        <v>Blank</v>
      </c>
      <c r="AM114" t="str">
        <f>IF(AND(K106&lt;=$AZ$6,N106&gt;=$AM$6),"Yellow","Blank")</f>
        <v>Blank</v>
      </c>
    </row>
    <row r="115" spans="1:39" ht="13.5" x14ac:dyDescent="0.25">
      <c r="A115" s="3">
        <f t="shared" si="57"/>
        <v>2027</v>
      </c>
      <c r="B115" s="20"/>
      <c r="C115" s="20"/>
      <c r="D115" s="20"/>
      <c r="E115" s="20"/>
      <c r="F115" s="20"/>
      <c r="G115" s="20"/>
      <c r="H115" s="20"/>
      <c r="I115" s="20"/>
      <c r="J115" s="20"/>
      <c r="K115" s="20"/>
      <c r="L115" s="20"/>
      <c r="M115" s="20"/>
      <c r="N115" s="59">
        <f t="shared" si="56"/>
        <v>0</v>
      </c>
      <c r="O115" s="59"/>
      <c r="P115" s="1"/>
      <c r="AB115" t="str">
        <f>IF(AND(K106&lt;=$AO$7,N106&gt;=$AB$7),"Yellow","Blank")</f>
        <v>Blank</v>
      </c>
      <c r="AC115" t="str">
        <f>IF(AND(K106&lt;=$AP$7,N106&gt;=$AC$7),"Yellow","Blank")</f>
        <v>Blank</v>
      </c>
      <c r="AD115" t="str">
        <f>IF(AND(K106&lt;=$AQ$7,N106&gt;=$AD$7),"Yellow","Blank")</f>
        <v>Blank</v>
      </c>
      <c r="AE115" t="str">
        <f>IF(AND(K106&lt;=$AR$7,N106&gt;=$AE$7),"Yellow","Blank")</f>
        <v>Blank</v>
      </c>
      <c r="AF115" t="str">
        <f>IF(AND(K106&lt;=$AS$7,N106&gt;=$AF$7),"Yellow","Blank")</f>
        <v>Blank</v>
      </c>
      <c r="AG115" t="str">
        <f>IF(AND(K106&lt;=$AT$7,N106&gt;=$AG$7),"Yellow","Blank")</f>
        <v>Blank</v>
      </c>
      <c r="AH115" t="str">
        <f>IF(AND(K106&lt;=$AU$7,N106&gt;=$AH$7),"Yellow","Blank")</f>
        <v>Blank</v>
      </c>
      <c r="AI115" t="str">
        <f>IF(AND(K106&lt;=$AV$7,N106&gt;=$AI$7),"Yellow","Blank")</f>
        <v>Blank</v>
      </c>
      <c r="AJ115" t="str">
        <f>IF(AND(K106&lt;=$AW$7,N106&gt;=$AJ$7),"Yellow","Blank")</f>
        <v>Blank</v>
      </c>
      <c r="AK115" t="str">
        <f>IF(AND(K106&lt;=$AX$7,N106&gt;=$AK$7),"Yellow","Blank")</f>
        <v>Blank</v>
      </c>
      <c r="AL115" t="str">
        <f>IF(AND(K106&lt;=$AY$7,N106&gt;=$AL$7),"Yellow","Blank")</f>
        <v>Blank</v>
      </c>
      <c r="AM115" t="str">
        <f>IF(AND(K106&lt;=$AZ$7,N106&gt;=$AM$7),"Yellow","Blank")</f>
        <v>Blank</v>
      </c>
    </row>
    <row r="116" spans="1:39" ht="13.5" x14ac:dyDescent="0.25">
      <c r="A116" s="3">
        <f t="shared" si="57"/>
        <v>2028</v>
      </c>
      <c r="B116" s="20"/>
      <c r="C116" s="20"/>
      <c r="D116" s="20"/>
      <c r="E116" s="20"/>
      <c r="F116" s="20"/>
      <c r="G116" s="20"/>
      <c r="H116" s="20"/>
      <c r="I116" s="20"/>
      <c r="J116" s="20"/>
      <c r="K116" s="20"/>
      <c r="L116" s="20"/>
      <c r="M116" s="20"/>
      <c r="N116" s="59">
        <f t="shared" ref="N116:N118" si="58">SUM(B116:M116)</f>
        <v>0</v>
      </c>
      <c r="O116" s="59"/>
      <c r="P116" s="24"/>
      <c r="AB116" t="str">
        <f>IF(AND(K106&lt;=$AO$8,N106&gt;=$AB$8),"Yellow","Blank")</f>
        <v>Blank</v>
      </c>
      <c r="AC116" t="str">
        <f>IF(AND(K106&lt;=$AP$8,N106&gt;=$AC$8),"Yellow","Blank")</f>
        <v>Blank</v>
      </c>
      <c r="AD116" t="str">
        <f>IF(AND(K106&lt;=$AQ$8,N106&gt;=$AD$8),"Yellow","Blank")</f>
        <v>Blank</v>
      </c>
      <c r="AE116" t="str">
        <f>IF(AND(K106&lt;=$AR$8,N106&gt;=$AE$8),"Yellow","Blank")</f>
        <v>Blank</v>
      </c>
      <c r="AF116" t="str">
        <f>IF(AND(K106&lt;=$AS$8,N106&gt;=$AF$8),"Yellow","Blank")</f>
        <v>Blank</v>
      </c>
      <c r="AG116" t="str">
        <f>IF(AND(K106&lt;=$AT$8,N106&gt;=$AG$8),"Yellow","Blank")</f>
        <v>Blank</v>
      </c>
      <c r="AH116" t="str">
        <f>IF(AND(K106&lt;=$AT$8,N106&gt;=$AH$8),"Yellow","Blank")</f>
        <v>Blank</v>
      </c>
      <c r="AI116" t="str">
        <f>IF(AND(K106&lt;=$AV$8,N106&gt;=$AI$8),"Yellow","Blank")</f>
        <v>Blank</v>
      </c>
      <c r="AJ116" t="str">
        <f>IF(AND(K106&lt;=$AW$8,N106&gt;=$AJ$8),"Yellow","Blank")</f>
        <v>Blank</v>
      </c>
      <c r="AK116" t="str">
        <f>IF(AND(K106&lt;=$AX$8,N106&gt;=$AK$8),"Yellow","Blank")</f>
        <v>Blank</v>
      </c>
      <c r="AL116" t="str">
        <f>IF(AND(K106&lt;=$AY$8,N106&gt;=$AL$8),"Yellow","Blank")</f>
        <v>Blank</v>
      </c>
      <c r="AM116" t="str">
        <f>IF(AND(K106&lt;=$AZ$8,N106&gt;=$AM$8),"Yellow","Blank")</f>
        <v>Blank</v>
      </c>
    </row>
    <row r="117" spans="1:39" ht="13.5" x14ac:dyDescent="0.25">
      <c r="A117" s="3">
        <f t="shared" si="57"/>
        <v>2029</v>
      </c>
      <c r="B117" s="20"/>
      <c r="C117" s="20"/>
      <c r="D117" s="20"/>
      <c r="E117" s="20"/>
      <c r="F117" s="20"/>
      <c r="G117" s="20"/>
      <c r="H117" s="20"/>
      <c r="I117" s="20"/>
      <c r="J117" s="20"/>
      <c r="K117" s="20"/>
      <c r="L117" s="20"/>
      <c r="M117" s="20"/>
      <c r="N117" s="59">
        <f t="shared" si="58"/>
        <v>0</v>
      </c>
      <c r="O117" s="59"/>
      <c r="P117" s="1"/>
      <c r="AB117" t="str">
        <f>IF(AND(K106&lt;=$AO$9,N106&gt;=$AB$9),"Yellow","Blank")</f>
        <v>Blank</v>
      </c>
      <c r="AC117" t="str">
        <f>IF(AND(K106&lt;=$AP$9,N106&gt;=$AC$9),"Yellow","Blank")</f>
        <v>Blank</v>
      </c>
      <c r="AD117" t="str">
        <f>IF(AND(K106&lt;=$AQ$9,N106&gt;=$AD$9),"Yellow","Blank")</f>
        <v>Blank</v>
      </c>
      <c r="AE117" t="str">
        <f>IF(AND(K106&lt;=$AR$9,N106&gt;=$AE$9),"Yellow","Blank")</f>
        <v>Blank</v>
      </c>
      <c r="AF117" t="str">
        <f>IF(AND(K106&lt;=$AS$9,N106&gt;=$AF$9),"Yellow","Blank")</f>
        <v>Blank</v>
      </c>
      <c r="AG117" t="str">
        <f>IF(AND(K106&lt;=$AT$9,N106&gt;=$AG$9),"Yellow","Blank")</f>
        <v>Blank</v>
      </c>
      <c r="AH117" t="str">
        <f>IF(AND(K106&lt;=$AU$9,N106&gt;=$AH$9),"Yellow","Blank")</f>
        <v>Blank</v>
      </c>
      <c r="AI117" t="str">
        <f>IF(AND(K106&lt;=$AV$9,N106&gt;=$AI$9),"Yellow","Blank")</f>
        <v>Blank</v>
      </c>
      <c r="AJ117" t="str">
        <f>IF(AND(K106&lt;=$AW$9,N106&gt;=$AJ$9),"Yellow","Blank")</f>
        <v>Blank</v>
      </c>
      <c r="AK117" t="str">
        <f>IF(AND(K106&lt;=$AX$9,N106&gt;=$AK$9),"Yellow","Blank")</f>
        <v>Blank</v>
      </c>
      <c r="AL117" t="str">
        <f>IF(AND(K106&lt;=$AY$9,N106&gt;=$AL$9),"Yellow","Blank")</f>
        <v>Blank</v>
      </c>
      <c r="AM117" t="str">
        <f>IF(AND(K106&lt;=$AZ$9,N106&gt;=$AM$9),"Yellow","Blank")</f>
        <v>Blank</v>
      </c>
    </row>
    <row r="118" spans="1:39" ht="13.5" x14ac:dyDescent="0.25">
      <c r="A118" s="3">
        <f t="shared" si="57"/>
        <v>2030</v>
      </c>
      <c r="B118" s="20"/>
      <c r="C118" s="20"/>
      <c r="D118" s="20"/>
      <c r="E118" s="20"/>
      <c r="F118" s="20"/>
      <c r="G118" s="20"/>
      <c r="H118" s="20"/>
      <c r="I118" s="20"/>
      <c r="J118" s="20"/>
      <c r="K118" s="20"/>
      <c r="L118" s="20"/>
      <c r="M118" s="20"/>
      <c r="N118" s="59">
        <f t="shared" si="58"/>
        <v>0</v>
      </c>
      <c r="O118" s="59"/>
      <c r="P118" s="1"/>
      <c r="AB118" t="str">
        <f>IF(AND(K106&lt;=$AO$10,N106&gt;=$AB$10),"Yellow","Blank")</f>
        <v>Blank</v>
      </c>
      <c r="AC118" t="str">
        <f>IF(AND(K106&lt;=$AP$10,N106&gt;=$AC$10),"Yellow","Blank")</f>
        <v>Blank</v>
      </c>
      <c r="AD118" t="str">
        <f>IF(AND(K106&lt;=$AQ$10,N106&gt;=$AD$10),"Yellow","Blank")</f>
        <v>Blank</v>
      </c>
      <c r="AE118" t="str">
        <f>IF(AND(K106&lt;=$AR$10,N106&gt;=$AE$10),"Yellow","Blank")</f>
        <v>Blank</v>
      </c>
      <c r="AF118" t="str">
        <f>IF(AND(K106&lt;=$AS$10,N106&gt;=$AF$10),"Yellow","Blank")</f>
        <v>Blank</v>
      </c>
      <c r="AG118" t="str">
        <f>IF(AND(K106&lt;=$AT$10,N106&gt;=$AG$10),"Yellow","Blank")</f>
        <v>Blank</v>
      </c>
      <c r="AH118" t="str">
        <f>IF(AND(K106&lt;=$AU$10,N106&gt;=$AH$10),"Yellow","Blank")</f>
        <v>Blank</v>
      </c>
      <c r="AI118" t="str">
        <f>IF(AND(K106&lt;=$AV$10,N106&gt;=$AI$10),"Yellow","Blank")</f>
        <v>Blank</v>
      </c>
      <c r="AJ118" t="str">
        <f>IF(AND(K106&lt;=$AW$10,N106&gt;=$AJ$10),"Yellow","Blank")</f>
        <v>Blank</v>
      </c>
      <c r="AK118" t="str">
        <f>IF(AND(K106&lt;=$AX$10,N106&gt;=$AK$10),"Yellow","Blank")</f>
        <v>Blank</v>
      </c>
      <c r="AL118" t="str">
        <f>IF(AND(K106&lt;=$AY$10,N106&gt;=$AL$10),"Yellow","Blank")</f>
        <v>Blank</v>
      </c>
      <c r="AM118" t="str">
        <f>IF(AND(K106&lt;=$AZ$10,N106&gt;=$AM$10),"Yellow","Blank")</f>
        <v>Blank</v>
      </c>
    </row>
    <row r="119" spans="1:39" ht="12.75" customHeight="1" x14ac:dyDescent="0.25">
      <c r="A119" s="60" t="s">
        <v>15</v>
      </c>
      <c r="B119" s="61"/>
      <c r="C119" s="61"/>
      <c r="D119" s="61"/>
      <c r="E119" s="61"/>
      <c r="F119" s="61"/>
      <c r="G119" s="61"/>
      <c r="H119" s="61"/>
      <c r="I119" s="61"/>
      <c r="J119" s="61"/>
      <c r="K119" s="61"/>
      <c r="L119" s="61"/>
      <c r="M119" s="61"/>
      <c r="N119" s="59">
        <f t="shared" ref="N119" si="59">SUM(N111:O118)</f>
        <v>0</v>
      </c>
      <c r="O119" s="59"/>
    </row>
    <row r="120" spans="1:39" x14ac:dyDescent="0.2">
      <c r="A120" s="5"/>
      <c r="B120" s="5"/>
      <c r="C120" s="5"/>
      <c r="D120" s="5"/>
      <c r="E120" s="5"/>
      <c r="F120" s="5"/>
      <c r="G120" s="5"/>
      <c r="H120" s="5"/>
      <c r="I120" s="5"/>
      <c r="J120" s="5"/>
      <c r="K120" s="5"/>
      <c r="L120" s="5"/>
      <c r="M120" s="5"/>
      <c r="N120" s="5"/>
      <c r="O120" s="5"/>
    </row>
    <row r="121" spans="1:39" s="8" customFormat="1" ht="25.5" customHeight="1" x14ac:dyDescent="0.2">
      <c r="A121" s="57" t="s">
        <v>17</v>
      </c>
      <c r="B121" s="57"/>
      <c r="C121" s="58"/>
      <c r="D121" s="58"/>
      <c r="E121" s="58"/>
      <c r="F121" s="58"/>
      <c r="G121" s="58"/>
      <c r="H121" s="58"/>
      <c r="I121" s="58"/>
      <c r="J121" s="58"/>
      <c r="K121" s="58"/>
      <c r="L121" s="58"/>
      <c r="M121" s="58"/>
      <c r="N121" s="58"/>
      <c r="O121" s="58"/>
    </row>
    <row r="122" spans="1:39" s="8" customFormat="1" ht="25.5" customHeight="1" x14ac:dyDescent="0.2">
      <c r="A122" s="57" t="s">
        <v>27</v>
      </c>
      <c r="B122" s="57"/>
      <c r="C122" s="26"/>
      <c r="D122" s="57" t="s">
        <v>18</v>
      </c>
      <c r="E122" s="57"/>
      <c r="F122" s="56" t="str">
        <f t="shared" ref="F122" si="60">Q122&amp;$D$5&amp;P122</f>
        <v>M3NU-22-FL-ERAU-030203-038</v>
      </c>
      <c r="G122" s="56"/>
      <c r="H122" s="56"/>
      <c r="I122" s="56"/>
      <c r="J122" s="32" t="s">
        <v>0</v>
      </c>
      <c r="K122" s="54"/>
      <c r="L122" s="55"/>
      <c r="M122" s="32" t="s">
        <v>1</v>
      </c>
      <c r="N122" s="54"/>
      <c r="O122" s="55"/>
      <c r="P122" s="8">
        <f>P106+1</f>
        <v>8</v>
      </c>
      <c r="Q122" s="8" t="str">
        <f>IF(C122="Major","M2","M3")</f>
        <v>M3</v>
      </c>
    </row>
    <row r="123" spans="1:39" s="8" customFormat="1" ht="25.5" customHeight="1" x14ac:dyDescent="0.2">
      <c r="A123" s="57" t="s">
        <v>28</v>
      </c>
      <c r="B123" s="57"/>
      <c r="C123" s="58"/>
      <c r="D123" s="58"/>
      <c r="E123" s="58"/>
      <c r="F123" s="58"/>
      <c r="G123" s="58"/>
      <c r="H123" s="58"/>
      <c r="I123" s="58"/>
      <c r="J123" s="58"/>
      <c r="K123" s="58"/>
      <c r="L123" s="58"/>
      <c r="M123" s="58"/>
      <c r="N123" s="58"/>
      <c r="O123" s="58"/>
    </row>
    <row r="124" spans="1:39" ht="26.25" customHeight="1" x14ac:dyDescent="0.2">
      <c r="A124" s="57" t="s">
        <v>22</v>
      </c>
      <c r="B124" s="57"/>
      <c r="C124" s="58"/>
      <c r="D124" s="58"/>
      <c r="E124" s="58"/>
      <c r="F124" s="58"/>
      <c r="G124" s="58"/>
      <c r="H124" s="58"/>
      <c r="I124" s="58"/>
      <c r="J124" s="58"/>
      <c r="K124" s="58"/>
      <c r="L124" s="58"/>
      <c r="M124" s="58"/>
      <c r="N124" s="58"/>
      <c r="O124" s="58"/>
    </row>
    <row r="125" spans="1:39" x14ac:dyDescent="0.2">
      <c r="A125" s="66" t="s">
        <v>29</v>
      </c>
      <c r="B125" s="67"/>
      <c r="C125" s="67"/>
      <c r="D125" s="67"/>
      <c r="E125" s="67"/>
      <c r="F125" s="67"/>
      <c r="G125" s="67"/>
      <c r="H125" s="67"/>
      <c r="I125" s="67"/>
      <c r="J125" s="67"/>
      <c r="K125" s="67"/>
      <c r="L125" s="67"/>
      <c r="M125" s="67"/>
      <c r="N125" s="67"/>
      <c r="O125" s="67"/>
    </row>
    <row r="126" spans="1:39" x14ac:dyDescent="0.2">
      <c r="A126" s="33" t="s">
        <v>2</v>
      </c>
      <c r="B126" s="33" t="s">
        <v>3</v>
      </c>
      <c r="C126" s="33" t="s">
        <v>4</v>
      </c>
      <c r="D126" s="33" t="s">
        <v>5</v>
      </c>
      <c r="E126" s="33" t="s">
        <v>6</v>
      </c>
      <c r="F126" s="33" t="s">
        <v>7</v>
      </c>
      <c r="G126" s="33" t="s">
        <v>8</v>
      </c>
      <c r="H126" s="33" t="s">
        <v>9</v>
      </c>
      <c r="I126" s="33" t="s">
        <v>10</v>
      </c>
      <c r="J126" s="33" t="s">
        <v>11</v>
      </c>
      <c r="K126" s="33" t="s">
        <v>12</v>
      </c>
      <c r="L126" s="33" t="s">
        <v>13</v>
      </c>
      <c r="M126" s="33" t="s">
        <v>14</v>
      </c>
      <c r="N126" s="64" t="s">
        <v>15</v>
      </c>
      <c r="O126" s="65"/>
      <c r="P126" s="1"/>
    </row>
    <row r="127" spans="1:39" ht="13.5" x14ac:dyDescent="0.25">
      <c r="A127" s="3">
        <f>A111</f>
        <v>2023</v>
      </c>
      <c r="B127" s="20"/>
      <c r="C127" s="20"/>
      <c r="D127" s="20"/>
      <c r="E127" s="20"/>
      <c r="F127" s="20"/>
      <c r="G127" s="20"/>
      <c r="H127" s="20"/>
      <c r="I127" s="20"/>
      <c r="J127" s="20"/>
      <c r="K127" s="20"/>
      <c r="L127" s="20"/>
      <c r="M127" s="20"/>
      <c r="N127" s="62">
        <f t="shared" ref="N127:N131" si="61">SUM(B127:M127)</f>
        <v>0</v>
      </c>
      <c r="O127" s="63"/>
      <c r="P127" s="1"/>
      <c r="AB127" t="str">
        <f>IF(AND(K122&lt;=$AO$3,N122&gt;=$AB$3),"Yellow","Blank")</f>
        <v>Blank</v>
      </c>
      <c r="AC127" t="str">
        <f>IF(AND(K122&lt;=$AP$3,N122&gt;=$AC$3),"Yellow","Blank")</f>
        <v>Blank</v>
      </c>
      <c r="AD127" t="str">
        <f>IF(AND(K122&lt;=$AQ$3,N122&gt;=$AD$3),"Yellow","Blank")</f>
        <v>Blank</v>
      </c>
      <c r="AE127" t="str">
        <f>IF(AND(K122&lt;=$AR$3,N122&gt;=$AE$3),"Yellow","Blank")</f>
        <v>Blank</v>
      </c>
      <c r="AF127" t="str">
        <f>IF(AND(K122&lt;=$AS$3,N122&gt;=$AF$3),"Yellow","Blank")</f>
        <v>Blank</v>
      </c>
      <c r="AG127" t="str">
        <f>IF(AND(K122&lt;=$AT$3,N122&gt;=$AG$3),"Yellow","Blank")</f>
        <v>Blank</v>
      </c>
      <c r="AH127" t="str">
        <f>IF(AND(K122&lt;=$AU$3,N122&gt;=$AH$3),"Yellow","Blank")</f>
        <v>Blank</v>
      </c>
      <c r="AI127" t="str">
        <f>IF(AND(K122&lt;=$AV$3,N122&gt;=$AI$3),"Yellow","Blank")</f>
        <v>Blank</v>
      </c>
      <c r="AJ127" t="str">
        <f>IF(AND(K122&lt;=$AW$3,N122&gt;=$AJ$3),"Yellow","Blank")</f>
        <v>Blank</v>
      </c>
      <c r="AK127" t="str">
        <f>IF(AND(K122&lt;=$AX$3,N122&gt;=$AK$3),"Yellow","Blank")</f>
        <v>Blank</v>
      </c>
      <c r="AL127" t="str">
        <f>IF(AND(K122&lt;=$AY$3,N122&gt;=$AL$3),"Yellow","Blank")</f>
        <v>Blank</v>
      </c>
      <c r="AM127" t="str">
        <f>IF(AND(K122&lt;=$AZ$3,N122&gt;=$AM$3),"Yellow","Blank")</f>
        <v>Blank</v>
      </c>
    </row>
    <row r="128" spans="1:39" ht="13.5" x14ac:dyDescent="0.25">
      <c r="A128" s="3">
        <f t="shared" ref="A128:A134" si="62">A112</f>
        <v>2024</v>
      </c>
      <c r="B128" s="20"/>
      <c r="C128" s="20"/>
      <c r="D128" s="20"/>
      <c r="E128" s="20"/>
      <c r="F128" s="20"/>
      <c r="G128" s="20"/>
      <c r="H128" s="20"/>
      <c r="I128" s="20"/>
      <c r="J128" s="20"/>
      <c r="K128" s="20"/>
      <c r="L128" s="20"/>
      <c r="M128" s="20"/>
      <c r="N128" s="62">
        <f t="shared" si="61"/>
        <v>0</v>
      </c>
      <c r="O128" s="63"/>
      <c r="P128" s="1"/>
      <c r="AB128" t="str">
        <f>IF(AND(K122&lt;=$AO$4,N122&gt;=$AB$4),"Yellow","Blank")</f>
        <v>Blank</v>
      </c>
      <c r="AC128" t="str">
        <f>IF(AND(K122&lt;=$AP$4,N122&gt;=$AC$4),"Yellow","Blank")</f>
        <v>Blank</v>
      </c>
      <c r="AD128" t="str">
        <f>IF(AND(K122&lt;=$AQ$4,N122&gt;=$AD$4),"Yellow","Blank")</f>
        <v>Blank</v>
      </c>
      <c r="AE128" t="str">
        <f>IF(AND(K122&lt;=$AR$4,N122&gt;=$AE$4),"Yellow","Blank")</f>
        <v>Blank</v>
      </c>
      <c r="AF128" t="str">
        <f>IF(AND(K122&lt;=$AS$4,N122&gt;=$AF$4),"Yellow","Blank")</f>
        <v>Blank</v>
      </c>
      <c r="AG128" t="str">
        <f>IF(AND(K122&lt;=$AT$4,N122&gt;=$AG$4),"Yellow","Blank")</f>
        <v>Blank</v>
      </c>
      <c r="AH128" t="str">
        <f>IF(AND(K122&lt;=$AU$4,N122&gt;=$AH$4),"Yellow","Blank")</f>
        <v>Blank</v>
      </c>
      <c r="AI128" t="str">
        <f>IF(AND(K122&lt;=$AV$4,N122&gt;=$AI$4),"Yellow","Blank")</f>
        <v>Blank</v>
      </c>
      <c r="AJ128" t="str">
        <f>IF(AND(K122&lt;=$AW$4,N122&gt;=$AJ$4),"Yellow","Blank")</f>
        <v>Blank</v>
      </c>
      <c r="AK128" t="str">
        <f>IF(AND(K122&lt;=$AX$4,N122&gt;=$AK$4),"Yellow","Blank")</f>
        <v>Blank</v>
      </c>
      <c r="AL128" t="str">
        <f>IF(AND(K122&lt;=$AY$4,N122&gt;=$AL$4),"Yellow","Blank")</f>
        <v>Blank</v>
      </c>
      <c r="AM128" t="str">
        <f>IF(AND(K122&lt;=$AZ$4,N122&gt;=$AM$4),"Yellow","Blank")</f>
        <v>Blank</v>
      </c>
    </row>
    <row r="129" spans="1:39" ht="13.5" x14ac:dyDescent="0.25">
      <c r="A129" s="3">
        <f t="shared" si="62"/>
        <v>2025</v>
      </c>
      <c r="B129" s="20"/>
      <c r="C129" s="20"/>
      <c r="D129" s="20"/>
      <c r="E129" s="20"/>
      <c r="F129" s="20"/>
      <c r="G129" s="20"/>
      <c r="H129" s="20"/>
      <c r="I129" s="20"/>
      <c r="J129" s="20"/>
      <c r="K129" s="20"/>
      <c r="L129" s="20"/>
      <c r="M129" s="20"/>
      <c r="N129" s="59">
        <f t="shared" si="61"/>
        <v>0</v>
      </c>
      <c r="O129" s="59"/>
      <c r="P129" s="1"/>
      <c r="AB129" t="str">
        <f>IF(AND(K122&lt;=$AO$5,N122&gt;=$AB$5),"Yellow","Blank")</f>
        <v>Blank</v>
      </c>
      <c r="AC129" t="str">
        <f>IF(AND(K122&lt;=$AP$5,N122&gt;=$AC$5),"Yellow","Blank")</f>
        <v>Blank</v>
      </c>
      <c r="AD129" t="str">
        <f>IF(AND(K122&lt;=$AQ$5,N122&gt;=$AD$5),"Yellow","Blank")</f>
        <v>Blank</v>
      </c>
      <c r="AE129" t="str">
        <f>IF(AND(K122&lt;=$AR$5,N122&gt;=$AE$5),"Yellow","Blank")</f>
        <v>Blank</v>
      </c>
      <c r="AF129" t="str">
        <f>IF(AND(K122&lt;=$AS$5,N122&gt;=$AF$5),"Yellow","Blank")</f>
        <v>Blank</v>
      </c>
      <c r="AG129" t="str">
        <f>IF(AND(K122&lt;=$AT$5,N122&gt;=$AG$5),"Yellow","Blank")</f>
        <v>Blank</v>
      </c>
      <c r="AH129" t="str">
        <f>IF(AND(K122&lt;=$AU$5,N122&gt;=$AH$5),"Yellow","Blank")</f>
        <v>Blank</v>
      </c>
      <c r="AI129" t="str">
        <f>IF(AND(K122&lt;=$AV$5,N122&gt;=$AI$5),"Yellow","Blank")</f>
        <v>Blank</v>
      </c>
      <c r="AJ129" t="str">
        <f>IF(AND(K122&lt;=$AW$5,N122&gt;=$AJ$5),"Yellow","Blank")</f>
        <v>Blank</v>
      </c>
      <c r="AK129" t="str">
        <f>IF(AND(K122&lt;=$AX$5,N122&gt;=$AK$5),"Yellow","Blank")</f>
        <v>Blank</v>
      </c>
      <c r="AL129" t="str">
        <f>IF(AND(K122&lt;=$AY$5,N122&gt;=$AL$5),"Yellow","Blank")</f>
        <v>Blank</v>
      </c>
      <c r="AM129" t="str">
        <f>IF(AND(K122&lt;=$AZ$5,N122&gt;=$AM$5),"Yellow","Blank")</f>
        <v>Blank</v>
      </c>
    </row>
    <row r="130" spans="1:39" ht="13.5" x14ac:dyDescent="0.25">
      <c r="A130" s="3">
        <f t="shared" si="62"/>
        <v>2026</v>
      </c>
      <c r="B130" s="20"/>
      <c r="C130" s="20"/>
      <c r="D130" s="20"/>
      <c r="E130" s="20"/>
      <c r="F130" s="20"/>
      <c r="G130" s="20"/>
      <c r="H130" s="20"/>
      <c r="I130" s="20"/>
      <c r="J130" s="20"/>
      <c r="K130" s="20"/>
      <c r="L130" s="20"/>
      <c r="M130" s="20"/>
      <c r="N130" s="59">
        <f t="shared" si="61"/>
        <v>0</v>
      </c>
      <c r="O130" s="59"/>
      <c r="P130" s="1"/>
      <c r="AB130" t="str">
        <f>IF(AND(K122&lt;=$AO$6,N122&gt;=$AB$6),"Yellow","Blank")</f>
        <v>Blank</v>
      </c>
      <c r="AC130" t="str">
        <f>IF(AND(K122&lt;=$AP$6,N122&gt;=$AC$6),"Yellow","Blank")</f>
        <v>Blank</v>
      </c>
      <c r="AD130" t="str">
        <f>IF(AND(K122&lt;=$AQ$6,N122&gt;=$AD$6),"Yellow","Blank")</f>
        <v>Blank</v>
      </c>
      <c r="AE130" t="str">
        <f>IF(AND(K122&lt;=$AR$6,N122&gt;=$AE$6),"Yellow","Blank")</f>
        <v>Blank</v>
      </c>
      <c r="AF130" t="str">
        <f>IF(AND(K122&lt;=$AS$6,N122&gt;=$AF$6),"Yellow","Blank")</f>
        <v>Blank</v>
      </c>
      <c r="AG130" t="str">
        <f>IF(AND(K122&lt;=$AT$6,N122&gt;=$AG$6),"Yellow","Blank")</f>
        <v>Blank</v>
      </c>
      <c r="AH130" t="str">
        <f>IF(AND(K122&lt;=$AU$6,N122&gt;=$AH$6),"Yellow","Blank")</f>
        <v>Blank</v>
      </c>
      <c r="AI130" t="str">
        <f>IF(AND(K122&lt;=$AV$6,N122&gt;=$AI$6),"Yellow","Blank")</f>
        <v>Blank</v>
      </c>
      <c r="AJ130" t="str">
        <f>IF(AND(K122&lt;=$AW$6,N122&gt;=$AJ$6),"Yellow","Blank")</f>
        <v>Blank</v>
      </c>
      <c r="AK130" t="str">
        <f>IF(AND(K122&lt;=$AX$6,N122&gt;=$AK$6),"Yellow","Blank")</f>
        <v>Blank</v>
      </c>
      <c r="AL130" t="str">
        <f>IF(AND(K122&lt;=$AY$6,N122&gt;=$AL$6),"Yellow","Blank")</f>
        <v>Blank</v>
      </c>
      <c r="AM130" t="str">
        <f>IF(AND(K122&lt;=$AZ$6,N122&gt;=$AM$6),"Yellow","Blank")</f>
        <v>Blank</v>
      </c>
    </row>
    <row r="131" spans="1:39" ht="13.5" x14ac:dyDescent="0.25">
      <c r="A131" s="3">
        <f t="shared" si="62"/>
        <v>2027</v>
      </c>
      <c r="B131" s="20"/>
      <c r="C131" s="20"/>
      <c r="D131" s="20"/>
      <c r="E131" s="20"/>
      <c r="F131" s="20"/>
      <c r="G131" s="20"/>
      <c r="H131" s="20"/>
      <c r="I131" s="20"/>
      <c r="J131" s="20"/>
      <c r="K131" s="20"/>
      <c r="L131" s="20"/>
      <c r="M131" s="20"/>
      <c r="N131" s="59">
        <f t="shared" si="61"/>
        <v>0</v>
      </c>
      <c r="O131" s="59"/>
      <c r="P131" s="1"/>
      <c r="AB131" t="str">
        <f>IF(AND(K122&lt;=$AO$7,N122&gt;=$AB$7),"Yellow","Blank")</f>
        <v>Blank</v>
      </c>
      <c r="AC131" t="str">
        <f>IF(AND(K122&lt;=$AP$7,N122&gt;=$AC$7),"Yellow","Blank")</f>
        <v>Blank</v>
      </c>
      <c r="AD131" t="str">
        <f>IF(AND(K122&lt;=$AQ$7,N122&gt;=$AD$7),"Yellow","Blank")</f>
        <v>Blank</v>
      </c>
      <c r="AE131" t="str">
        <f>IF(AND(K122&lt;=$AR$7,N122&gt;=$AE$7),"Yellow","Blank")</f>
        <v>Blank</v>
      </c>
      <c r="AF131" t="str">
        <f>IF(AND(K122&lt;=$AS$7,N122&gt;=$AF$7),"Yellow","Blank")</f>
        <v>Blank</v>
      </c>
      <c r="AG131" t="str">
        <f>IF(AND(K122&lt;=$AT$7,N122&gt;=$AG$7),"Yellow","Blank")</f>
        <v>Blank</v>
      </c>
      <c r="AH131" t="str">
        <f>IF(AND(K122&lt;=$AU$7,N122&gt;=$AH$7),"Yellow","Blank")</f>
        <v>Blank</v>
      </c>
      <c r="AI131" t="str">
        <f>IF(AND(K122&lt;=$AV$7,N122&gt;=$AI$7),"Yellow","Blank")</f>
        <v>Blank</v>
      </c>
      <c r="AJ131" t="str">
        <f>IF(AND(K122&lt;=$AW$7,N122&gt;=$AJ$7),"Yellow","Blank")</f>
        <v>Blank</v>
      </c>
      <c r="AK131" t="str">
        <f>IF(AND(K122&lt;=$AX$7,N122&gt;=$AK$7),"Yellow","Blank")</f>
        <v>Blank</v>
      </c>
      <c r="AL131" t="str">
        <f>IF(AND(K122&lt;=$AY$7,N122&gt;=$AL$7),"Yellow","Blank")</f>
        <v>Blank</v>
      </c>
      <c r="AM131" t="str">
        <f>IF(AND(K122&lt;=$AZ$7,N122&gt;=$AM$7),"Yellow","Blank")</f>
        <v>Blank</v>
      </c>
    </row>
    <row r="132" spans="1:39" ht="13.5" x14ac:dyDescent="0.25">
      <c r="A132" s="3">
        <f t="shared" si="62"/>
        <v>2028</v>
      </c>
      <c r="B132" s="20"/>
      <c r="C132" s="20"/>
      <c r="D132" s="20"/>
      <c r="E132" s="20"/>
      <c r="F132" s="20"/>
      <c r="G132" s="20"/>
      <c r="H132" s="20"/>
      <c r="I132" s="20"/>
      <c r="J132" s="20"/>
      <c r="K132" s="20"/>
      <c r="L132" s="20"/>
      <c r="M132" s="20"/>
      <c r="N132" s="59">
        <f t="shared" ref="N132:N134" si="63">SUM(B132:M132)</f>
        <v>0</v>
      </c>
      <c r="O132" s="59"/>
      <c r="P132" s="24"/>
      <c r="AB132" t="str">
        <f>IF(AND(K122&lt;=$AO$8,N122&gt;=$AB$8),"Yellow","Blank")</f>
        <v>Blank</v>
      </c>
      <c r="AC132" t="str">
        <f>IF(AND(K122&lt;=$AP$8,N122&gt;=$AC$8),"Yellow","Blank")</f>
        <v>Blank</v>
      </c>
      <c r="AD132" t="str">
        <f>IF(AND(K122&lt;=$AQ$8,N122&gt;=$AD$8),"Yellow","Blank")</f>
        <v>Blank</v>
      </c>
      <c r="AE132" t="str">
        <f>IF(AND(K122&lt;=$AR$8,N122&gt;=$AE$8),"Yellow","Blank")</f>
        <v>Blank</v>
      </c>
      <c r="AF132" t="str">
        <f>IF(AND(K122&lt;=$AS$8,N122&gt;=$AF$8),"Yellow","Blank")</f>
        <v>Blank</v>
      </c>
      <c r="AG132" t="str">
        <f>IF(AND(K122&lt;=$AT$8,N122&gt;=$AG$8),"Yellow","Blank")</f>
        <v>Blank</v>
      </c>
      <c r="AH132" t="str">
        <f>IF(AND(K122&lt;=$AT$8,N122&gt;=$AH$8),"Yellow","Blank")</f>
        <v>Blank</v>
      </c>
      <c r="AI132" t="str">
        <f>IF(AND(K122&lt;=$AV$8,N122&gt;=$AI$8),"Yellow","Blank")</f>
        <v>Blank</v>
      </c>
      <c r="AJ132" t="str">
        <f>IF(AND(K122&lt;=$AW$8,N122&gt;=$AJ$8),"Yellow","Blank")</f>
        <v>Blank</v>
      </c>
      <c r="AK132" t="str">
        <f>IF(AND(K122&lt;=$AX$8,N122&gt;=$AK$8),"Yellow","Blank")</f>
        <v>Blank</v>
      </c>
      <c r="AL132" t="str">
        <f>IF(AND(K122&lt;=$AY$8,N122&gt;=$AL$8),"Yellow","Blank")</f>
        <v>Blank</v>
      </c>
      <c r="AM132" t="str">
        <f>IF(AND(K122&lt;=$AZ$8,N122&gt;=$AM$8),"Yellow","Blank")</f>
        <v>Blank</v>
      </c>
    </row>
    <row r="133" spans="1:39" ht="13.5" x14ac:dyDescent="0.25">
      <c r="A133" s="3">
        <f t="shared" si="62"/>
        <v>2029</v>
      </c>
      <c r="B133" s="20"/>
      <c r="C133" s="20"/>
      <c r="D133" s="20"/>
      <c r="E133" s="20"/>
      <c r="F133" s="20"/>
      <c r="G133" s="20"/>
      <c r="H133" s="20"/>
      <c r="I133" s="20"/>
      <c r="J133" s="20"/>
      <c r="K133" s="20"/>
      <c r="L133" s="20"/>
      <c r="M133" s="20"/>
      <c r="N133" s="59">
        <f t="shared" si="63"/>
        <v>0</v>
      </c>
      <c r="O133" s="59"/>
      <c r="P133" s="1"/>
      <c r="AB133" t="str">
        <f>IF(AND(K122&lt;=$AO$9,N122&gt;=$AB$9),"Yellow","Blank")</f>
        <v>Blank</v>
      </c>
      <c r="AC133" t="str">
        <f>IF(AND(K122&lt;=$AP$9,N122&gt;=$AC$9),"Yellow","Blank")</f>
        <v>Blank</v>
      </c>
      <c r="AD133" t="str">
        <f>IF(AND(K122&lt;=$AQ$9,N122&gt;=$AD$9),"Yellow","Blank")</f>
        <v>Blank</v>
      </c>
      <c r="AE133" t="str">
        <f>IF(AND(K122&lt;=$AR$9,N122&gt;=$AE$9),"Yellow","Blank")</f>
        <v>Blank</v>
      </c>
      <c r="AF133" t="str">
        <f>IF(AND(K122&lt;=$AS$9,N122&gt;=$AF$9),"Yellow","Blank")</f>
        <v>Blank</v>
      </c>
      <c r="AG133" t="str">
        <f>IF(AND(K122&lt;=$AT$9,N122&gt;=$AG$9),"Yellow","Blank")</f>
        <v>Blank</v>
      </c>
      <c r="AH133" t="str">
        <f>IF(AND(K122&lt;=$AU$9,N122&gt;=$AH$9),"Yellow","Blank")</f>
        <v>Blank</v>
      </c>
      <c r="AI133" t="str">
        <f>IF(AND(K122&lt;=$AV$9,N122&gt;=$AI$9),"Yellow","Blank")</f>
        <v>Blank</v>
      </c>
      <c r="AJ133" t="str">
        <f>IF(AND(K122&lt;=$AW$9,N122&gt;=$AJ$9),"Yellow","Blank")</f>
        <v>Blank</v>
      </c>
      <c r="AK133" t="str">
        <f>IF(AND(K122&lt;=$AX$9,N122&gt;=$AK$9),"Yellow","Blank")</f>
        <v>Blank</v>
      </c>
      <c r="AL133" t="str">
        <f>IF(AND(K122&lt;=$AY$9,N122&gt;=$AL$9),"Yellow","Blank")</f>
        <v>Blank</v>
      </c>
      <c r="AM133" t="str">
        <f>IF(AND(K122&lt;=$AZ$9,N122&gt;=$AM$9),"Yellow","Blank")</f>
        <v>Blank</v>
      </c>
    </row>
    <row r="134" spans="1:39" ht="13.5" x14ac:dyDescent="0.25">
      <c r="A134" s="3">
        <f t="shared" si="62"/>
        <v>2030</v>
      </c>
      <c r="B134" s="20"/>
      <c r="C134" s="20"/>
      <c r="D134" s="20"/>
      <c r="E134" s="20"/>
      <c r="F134" s="20"/>
      <c r="G134" s="20"/>
      <c r="H134" s="20"/>
      <c r="I134" s="20"/>
      <c r="J134" s="20"/>
      <c r="K134" s="20"/>
      <c r="L134" s="20"/>
      <c r="M134" s="20"/>
      <c r="N134" s="59">
        <f t="shared" si="63"/>
        <v>0</v>
      </c>
      <c r="O134" s="59"/>
      <c r="P134" s="1"/>
      <c r="AB134" t="str">
        <f>IF(AND(K122&lt;=$AO$10,N122&gt;=$AB$10),"Yellow","Blank")</f>
        <v>Blank</v>
      </c>
      <c r="AC134" t="str">
        <f>IF(AND(K122&lt;=$AP$10,N122&gt;=$AC$10),"Yellow","Blank")</f>
        <v>Blank</v>
      </c>
      <c r="AD134" t="str">
        <f>IF(AND(K122&lt;=$AQ$10,N122&gt;=$AD$10),"Yellow","Blank")</f>
        <v>Blank</v>
      </c>
      <c r="AE134" t="str">
        <f>IF(AND(K122&lt;=$AR$10,N122&gt;=$AE$10),"Yellow","Blank")</f>
        <v>Blank</v>
      </c>
      <c r="AF134" t="str">
        <f>IF(AND(K122&lt;=$AS$10,N122&gt;=$AF$10),"Yellow","Blank")</f>
        <v>Blank</v>
      </c>
      <c r="AG134" t="str">
        <f>IF(AND(K122&lt;=$AT$10,N122&gt;=$AG$10),"Yellow","Blank")</f>
        <v>Blank</v>
      </c>
      <c r="AH134" t="str">
        <f>IF(AND(K122&lt;=$AU$10,N122&gt;=$AH$10),"Yellow","Blank")</f>
        <v>Blank</v>
      </c>
      <c r="AI134" t="str">
        <f>IF(AND(K122&lt;=$AV$10,N122&gt;=$AI$10),"Yellow","Blank")</f>
        <v>Blank</v>
      </c>
      <c r="AJ134" t="str">
        <f>IF(AND(K122&lt;=$AW$10,N122&gt;=$AJ$10),"Yellow","Blank")</f>
        <v>Blank</v>
      </c>
      <c r="AK134" t="str">
        <f>IF(AND(K122&lt;=$AX$10,N122&gt;=$AK$10),"Yellow","Blank")</f>
        <v>Blank</v>
      </c>
      <c r="AL134" t="str">
        <f>IF(AND(K122&lt;=$AY$10,N122&gt;=$AL$10),"Yellow","Blank")</f>
        <v>Blank</v>
      </c>
      <c r="AM134" t="str">
        <f>IF(AND(K122&lt;=$AZ$10,N122&gt;=$AM$10),"Yellow","Blank")</f>
        <v>Blank</v>
      </c>
    </row>
    <row r="135" spans="1:39" ht="13.5" x14ac:dyDescent="0.25">
      <c r="A135" s="60" t="s">
        <v>15</v>
      </c>
      <c r="B135" s="61"/>
      <c r="C135" s="61"/>
      <c r="D135" s="61"/>
      <c r="E135" s="61"/>
      <c r="F135" s="61"/>
      <c r="G135" s="61"/>
      <c r="H135" s="61"/>
      <c r="I135" s="61"/>
      <c r="J135" s="61"/>
      <c r="K135" s="61"/>
      <c r="L135" s="61"/>
      <c r="M135" s="61"/>
      <c r="N135" s="59">
        <f t="shared" ref="N135" si="64">SUM(N127:O134)</f>
        <v>0</v>
      </c>
      <c r="O135" s="59"/>
    </row>
    <row r="136" spans="1:39" x14ac:dyDescent="0.2">
      <c r="A136" s="5"/>
      <c r="B136" s="5"/>
      <c r="C136" s="5"/>
      <c r="D136" s="5"/>
      <c r="E136" s="5"/>
      <c r="F136" s="5"/>
      <c r="G136" s="5"/>
      <c r="H136" s="5"/>
      <c r="I136" s="5"/>
      <c r="J136" s="5"/>
      <c r="K136" s="5"/>
      <c r="L136" s="5"/>
      <c r="M136" s="5"/>
      <c r="N136" s="5"/>
      <c r="O136" s="5"/>
    </row>
    <row r="137" spans="1:39" s="8" customFormat="1" ht="25.5" customHeight="1" x14ac:dyDescent="0.2">
      <c r="A137" s="57" t="s">
        <v>17</v>
      </c>
      <c r="B137" s="57"/>
      <c r="C137" s="58"/>
      <c r="D137" s="58"/>
      <c r="E137" s="58"/>
      <c r="F137" s="58"/>
      <c r="G137" s="58"/>
      <c r="H137" s="58"/>
      <c r="I137" s="58"/>
      <c r="J137" s="58"/>
      <c r="K137" s="58"/>
      <c r="L137" s="58"/>
      <c r="M137" s="58"/>
      <c r="N137" s="58"/>
      <c r="O137" s="58"/>
    </row>
    <row r="138" spans="1:39" s="8" customFormat="1" ht="25.5" customHeight="1" x14ac:dyDescent="0.2">
      <c r="A138" s="57" t="s">
        <v>27</v>
      </c>
      <c r="B138" s="57"/>
      <c r="C138" s="26"/>
      <c r="D138" s="57" t="s">
        <v>18</v>
      </c>
      <c r="E138" s="57"/>
      <c r="F138" s="56" t="str">
        <f t="shared" ref="F138" si="65">Q138&amp;$D$5&amp;P138</f>
        <v>M3NU-22-FL-ERAU-030203-039</v>
      </c>
      <c r="G138" s="56"/>
      <c r="H138" s="56"/>
      <c r="I138" s="56"/>
      <c r="J138" s="32" t="s">
        <v>0</v>
      </c>
      <c r="K138" s="54"/>
      <c r="L138" s="55"/>
      <c r="M138" s="32" t="s">
        <v>1</v>
      </c>
      <c r="N138" s="54"/>
      <c r="O138" s="55"/>
      <c r="P138" s="8">
        <f>P122+1</f>
        <v>9</v>
      </c>
      <c r="Q138" s="8" t="str">
        <f>IF(C138="Major","M2","M3")</f>
        <v>M3</v>
      </c>
    </row>
    <row r="139" spans="1:39" s="8" customFormat="1" ht="25.5" customHeight="1" x14ac:dyDescent="0.2">
      <c r="A139" s="57" t="s">
        <v>28</v>
      </c>
      <c r="B139" s="57"/>
      <c r="C139" s="58"/>
      <c r="D139" s="58"/>
      <c r="E139" s="58"/>
      <c r="F139" s="58"/>
      <c r="G139" s="58"/>
      <c r="H139" s="58"/>
      <c r="I139" s="58"/>
      <c r="J139" s="58"/>
      <c r="K139" s="58"/>
      <c r="L139" s="58"/>
      <c r="M139" s="58"/>
      <c r="N139" s="58"/>
      <c r="O139" s="58"/>
    </row>
    <row r="140" spans="1:39" ht="26.25" customHeight="1" x14ac:dyDescent="0.2">
      <c r="A140" s="57" t="s">
        <v>22</v>
      </c>
      <c r="B140" s="57"/>
      <c r="C140" s="58"/>
      <c r="D140" s="58"/>
      <c r="E140" s="58"/>
      <c r="F140" s="58"/>
      <c r="G140" s="58"/>
      <c r="H140" s="58"/>
      <c r="I140" s="58"/>
      <c r="J140" s="58"/>
      <c r="K140" s="58"/>
      <c r="L140" s="58"/>
      <c r="M140" s="58"/>
      <c r="N140" s="58"/>
      <c r="O140" s="58"/>
    </row>
    <row r="141" spans="1:39" x14ac:dyDescent="0.2">
      <c r="A141" s="66" t="s">
        <v>29</v>
      </c>
      <c r="B141" s="67"/>
      <c r="C141" s="67"/>
      <c r="D141" s="67"/>
      <c r="E141" s="67"/>
      <c r="F141" s="67"/>
      <c r="G141" s="67"/>
      <c r="H141" s="67"/>
      <c r="I141" s="67"/>
      <c r="J141" s="67"/>
      <c r="K141" s="67"/>
      <c r="L141" s="67"/>
      <c r="M141" s="67"/>
      <c r="N141" s="67"/>
      <c r="O141" s="67"/>
    </row>
    <row r="142" spans="1:39" x14ac:dyDescent="0.2">
      <c r="A142" s="33" t="s">
        <v>2</v>
      </c>
      <c r="B142" s="33" t="s">
        <v>3</v>
      </c>
      <c r="C142" s="33" t="s">
        <v>4</v>
      </c>
      <c r="D142" s="33" t="s">
        <v>5</v>
      </c>
      <c r="E142" s="33" t="s">
        <v>6</v>
      </c>
      <c r="F142" s="33" t="s">
        <v>7</v>
      </c>
      <c r="G142" s="33" t="s">
        <v>8</v>
      </c>
      <c r="H142" s="33" t="s">
        <v>9</v>
      </c>
      <c r="I142" s="33" t="s">
        <v>10</v>
      </c>
      <c r="J142" s="33" t="s">
        <v>11</v>
      </c>
      <c r="K142" s="33" t="s">
        <v>12</v>
      </c>
      <c r="L142" s="33" t="s">
        <v>13</v>
      </c>
      <c r="M142" s="33" t="s">
        <v>14</v>
      </c>
      <c r="N142" s="64" t="s">
        <v>15</v>
      </c>
      <c r="O142" s="65"/>
      <c r="P142" s="1"/>
    </row>
    <row r="143" spans="1:39" ht="13.5" x14ac:dyDescent="0.25">
      <c r="A143" s="3">
        <f>A127</f>
        <v>2023</v>
      </c>
      <c r="B143" s="20"/>
      <c r="C143" s="20"/>
      <c r="D143" s="20"/>
      <c r="E143" s="20"/>
      <c r="F143" s="20"/>
      <c r="G143" s="20"/>
      <c r="H143" s="20"/>
      <c r="I143" s="20"/>
      <c r="J143" s="20"/>
      <c r="K143" s="20"/>
      <c r="L143" s="20"/>
      <c r="M143" s="20"/>
      <c r="N143" s="62">
        <f t="shared" ref="N143:N147" si="66">SUM(B143:M143)</f>
        <v>0</v>
      </c>
      <c r="O143" s="63"/>
      <c r="P143" s="1"/>
      <c r="AB143" t="str">
        <f>IF(AND(K138&lt;=$AO$3,N138&gt;=$AB$3),"Yellow","Blank")</f>
        <v>Blank</v>
      </c>
      <c r="AC143" t="str">
        <f>IF(AND(K138&lt;=$AP$3,N138&gt;=$AC$3),"Yellow","Blank")</f>
        <v>Blank</v>
      </c>
      <c r="AD143" t="str">
        <f>IF(AND(K138&lt;=$AQ$3,N138&gt;=$AD$3),"Yellow","Blank")</f>
        <v>Blank</v>
      </c>
      <c r="AE143" t="str">
        <f>IF(AND(K138&lt;=$AR$3,N138&gt;=$AE$3),"Yellow","Blank")</f>
        <v>Blank</v>
      </c>
      <c r="AF143" t="str">
        <f>IF(AND(K138&lt;=$AS$3,N138&gt;=$AF$3),"Yellow","Blank")</f>
        <v>Blank</v>
      </c>
      <c r="AG143" t="str">
        <f>IF(AND(K138&lt;=$AT$3,N138&gt;=$AG$3),"Yellow","Blank")</f>
        <v>Blank</v>
      </c>
      <c r="AH143" t="str">
        <f>IF(AND(K138&lt;=$AU$3,N138&gt;=$AH$3),"Yellow","Blank")</f>
        <v>Blank</v>
      </c>
      <c r="AI143" t="str">
        <f>IF(AND(K138&lt;=$AV$3,N138&gt;=$AI$3),"Yellow","Blank")</f>
        <v>Blank</v>
      </c>
      <c r="AJ143" t="str">
        <f>IF(AND(K138&lt;=$AW$3,N138&gt;=$AJ$3),"Yellow","Blank")</f>
        <v>Blank</v>
      </c>
      <c r="AK143" t="str">
        <f>IF(AND(K138&lt;=$AX$3,N138&gt;=$AK$3),"Yellow","Blank")</f>
        <v>Blank</v>
      </c>
      <c r="AL143" t="str">
        <f>IF(AND(K138&lt;=$AY$3,N138&gt;=$AL$3),"Yellow","Blank")</f>
        <v>Blank</v>
      </c>
      <c r="AM143" t="str">
        <f>IF(AND(K138&lt;=$AZ$3,N138&gt;=$AM$3),"Yellow","Blank")</f>
        <v>Blank</v>
      </c>
    </row>
    <row r="144" spans="1:39" ht="13.5" x14ac:dyDescent="0.25">
      <c r="A144" s="3">
        <f t="shared" ref="A144:A150" si="67">A128</f>
        <v>2024</v>
      </c>
      <c r="B144" s="20"/>
      <c r="C144" s="20"/>
      <c r="D144" s="20"/>
      <c r="E144" s="20"/>
      <c r="F144" s="20"/>
      <c r="G144" s="20"/>
      <c r="H144" s="20"/>
      <c r="I144" s="20"/>
      <c r="J144" s="20"/>
      <c r="K144" s="20"/>
      <c r="L144" s="20"/>
      <c r="M144" s="20"/>
      <c r="N144" s="62">
        <f t="shared" si="66"/>
        <v>0</v>
      </c>
      <c r="O144" s="63"/>
      <c r="P144" s="1"/>
      <c r="AB144" t="str">
        <f>IF(AND(K138&lt;=$AO$4,N138&gt;=$AB$4),"Yellow","Blank")</f>
        <v>Blank</v>
      </c>
      <c r="AC144" t="str">
        <f>IF(AND(K138&lt;=$AP$4,N138&gt;=$AC$4),"Yellow","Blank")</f>
        <v>Blank</v>
      </c>
      <c r="AD144" t="str">
        <f>IF(AND(K138&lt;=$AQ$4,N138&gt;=$AD$4),"Yellow","Blank")</f>
        <v>Blank</v>
      </c>
      <c r="AE144" t="str">
        <f>IF(AND(K138&lt;=$AR$4,N138&gt;=$AE$4),"Yellow","Blank")</f>
        <v>Blank</v>
      </c>
      <c r="AF144" t="str">
        <f>IF(AND(K138&lt;=$AS$4,N138&gt;=$AF$4),"Yellow","Blank")</f>
        <v>Blank</v>
      </c>
      <c r="AG144" t="str">
        <f>IF(AND(K138&lt;=$AT$4,N138&gt;=$AG$4),"Yellow","Blank")</f>
        <v>Blank</v>
      </c>
      <c r="AH144" t="str">
        <f>IF(AND(K138&lt;=$AU$4,N138&gt;=$AH$4),"Yellow","Blank")</f>
        <v>Blank</v>
      </c>
      <c r="AI144" t="str">
        <f>IF(AND(K138&lt;=$AV$4,N138&gt;=$AI$4),"Yellow","Blank")</f>
        <v>Blank</v>
      </c>
      <c r="AJ144" t="str">
        <f>IF(AND(K138&lt;=$AW$4,N138&gt;=$AJ$4),"Yellow","Blank")</f>
        <v>Blank</v>
      </c>
      <c r="AK144" t="str">
        <f>IF(AND(K138&lt;=$AX$4,N138&gt;=$AK$4),"Yellow","Blank")</f>
        <v>Blank</v>
      </c>
      <c r="AL144" t="str">
        <f>IF(AND(K138&lt;=$AY$4,N138&gt;=$AL$4),"Yellow","Blank")</f>
        <v>Blank</v>
      </c>
      <c r="AM144" t="str">
        <f>IF(AND(K138&lt;=$AZ$4,N138&gt;=$AM$4),"Yellow","Blank")</f>
        <v>Blank</v>
      </c>
    </row>
    <row r="145" spans="1:39" ht="13.5" x14ac:dyDescent="0.25">
      <c r="A145" s="3">
        <f t="shared" si="67"/>
        <v>2025</v>
      </c>
      <c r="B145" s="20"/>
      <c r="C145" s="20"/>
      <c r="D145" s="20"/>
      <c r="E145" s="20"/>
      <c r="F145" s="20"/>
      <c r="G145" s="20"/>
      <c r="H145" s="20"/>
      <c r="I145" s="20"/>
      <c r="J145" s="20"/>
      <c r="K145" s="20"/>
      <c r="L145" s="20"/>
      <c r="M145" s="20"/>
      <c r="N145" s="59">
        <f t="shared" si="66"/>
        <v>0</v>
      </c>
      <c r="O145" s="59"/>
      <c r="P145" s="1"/>
      <c r="AB145" t="str">
        <f>IF(AND(K138&lt;=$AO$5,N138&gt;=$AB$5),"Yellow","Blank")</f>
        <v>Blank</v>
      </c>
      <c r="AC145" t="str">
        <f>IF(AND(K138&lt;=$AP$5,N138&gt;=$AC$5),"Yellow","Blank")</f>
        <v>Blank</v>
      </c>
      <c r="AD145" t="str">
        <f>IF(AND(K138&lt;=$AQ$5,N138&gt;=$AD$5),"Yellow","Blank")</f>
        <v>Blank</v>
      </c>
      <c r="AE145" t="str">
        <f>IF(AND(K138&lt;=$AR$5,N138&gt;=$AE$5),"Yellow","Blank")</f>
        <v>Blank</v>
      </c>
      <c r="AF145" t="str">
        <f>IF(AND(K138&lt;=$AS$5,N138&gt;=$AF$5),"Yellow","Blank")</f>
        <v>Blank</v>
      </c>
      <c r="AG145" t="str">
        <f>IF(AND(K138&lt;=$AT$5,N138&gt;=$AG$5),"Yellow","Blank")</f>
        <v>Blank</v>
      </c>
      <c r="AH145" t="str">
        <f>IF(AND(K138&lt;=$AU$5,N138&gt;=$AH$5),"Yellow","Blank")</f>
        <v>Blank</v>
      </c>
      <c r="AI145" t="str">
        <f>IF(AND(K138&lt;=$AV$5,N138&gt;=$AI$5),"Yellow","Blank")</f>
        <v>Blank</v>
      </c>
      <c r="AJ145" t="str">
        <f>IF(AND(K138&lt;=$AW$5,N138&gt;=$AJ$5),"Yellow","Blank")</f>
        <v>Blank</v>
      </c>
      <c r="AK145" t="str">
        <f>IF(AND(K138&lt;=$AX$5,N138&gt;=$AK$5),"Yellow","Blank")</f>
        <v>Blank</v>
      </c>
      <c r="AL145" t="str">
        <f>IF(AND(K138&lt;=$AY$5,N138&gt;=$AL$5),"Yellow","Blank")</f>
        <v>Blank</v>
      </c>
      <c r="AM145" t="str">
        <f>IF(AND(K138&lt;=$AZ$5,N138&gt;=$AM$5),"Yellow","Blank")</f>
        <v>Blank</v>
      </c>
    </row>
    <row r="146" spans="1:39" ht="13.5" x14ac:dyDescent="0.25">
      <c r="A146" s="3">
        <f t="shared" si="67"/>
        <v>2026</v>
      </c>
      <c r="B146" s="20"/>
      <c r="C146" s="20"/>
      <c r="D146" s="20"/>
      <c r="E146" s="20"/>
      <c r="F146" s="20"/>
      <c r="G146" s="20"/>
      <c r="H146" s="20"/>
      <c r="I146" s="20"/>
      <c r="J146" s="20"/>
      <c r="K146" s="20"/>
      <c r="L146" s="20"/>
      <c r="M146" s="20"/>
      <c r="N146" s="59">
        <f t="shared" si="66"/>
        <v>0</v>
      </c>
      <c r="O146" s="59"/>
      <c r="P146" s="1"/>
      <c r="AB146" t="str">
        <f>IF(AND(K138&lt;=$AO$6,N138&gt;=$AB$6),"Yellow","Blank")</f>
        <v>Blank</v>
      </c>
      <c r="AC146" t="str">
        <f>IF(AND(K138&lt;=$AP$6,N138&gt;=$AC$6),"Yellow","Blank")</f>
        <v>Blank</v>
      </c>
      <c r="AD146" t="str">
        <f>IF(AND(K138&lt;=$AQ$6,N138&gt;=$AD$6),"Yellow","Blank")</f>
        <v>Blank</v>
      </c>
      <c r="AE146" t="str">
        <f>IF(AND(K138&lt;=$AR$6,N138&gt;=$AE$6),"Yellow","Blank")</f>
        <v>Blank</v>
      </c>
      <c r="AF146" t="str">
        <f>IF(AND(K138&lt;=$AS$6,N138&gt;=$AF$6),"Yellow","Blank")</f>
        <v>Blank</v>
      </c>
      <c r="AG146" t="str">
        <f>IF(AND(K138&lt;=$AT$6,N138&gt;=$AG$6),"Yellow","Blank")</f>
        <v>Blank</v>
      </c>
      <c r="AH146" t="str">
        <f>IF(AND(K138&lt;=$AU$6,N138&gt;=$AH$6),"Yellow","Blank")</f>
        <v>Blank</v>
      </c>
      <c r="AI146" t="str">
        <f>IF(AND(K138&lt;=$AV$6,N138&gt;=$AI$6),"Yellow","Blank")</f>
        <v>Blank</v>
      </c>
      <c r="AJ146" t="str">
        <f>IF(AND(K138&lt;=$AW$6,N138&gt;=$AJ$6),"Yellow","Blank")</f>
        <v>Blank</v>
      </c>
      <c r="AK146" t="str">
        <f>IF(AND(K138&lt;=$AX$6,N138&gt;=$AK$6),"Yellow","Blank")</f>
        <v>Blank</v>
      </c>
      <c r="AL146" t="str">
        <f>IF(AND(K138&lt;=$AY$6,N138&gt;=$AL$6),"Yellow","Blank")</f>
        <v>Blank</v>
      </c>
      <c r="AM146" t="str">
        <f>IF(AND(K138&lt;=$AZ$6,N138&gt;=$AM$6),"Yellow","Blank")</f>
        <v>Blank</v>
      </c>
    </row>
    <row r="147" spans="1:39" ht="13.5" x14ac:dyDescent="0.25">
      <c r="A147" s="3">
        <f t="shared" si="67"/>
        <v>2027</v>
      </c>
      <c r="B147" s="20"/>
      <c r="C147" s="20"/>
      <c r="D147" s="20"/>
      <c r="E147" s="20"/>
      <c r="F147" s="20"/>
      <c r="G147" s="20"/>
      <c r="H147" s="20"/>
      <c r="I147" s="20"/>
      <c r="J147" s="20"/>
      <c r="K147" s="20"/>
      <c r="L147" s="20"/>
      <c r="M147" s="20"/>
      <c r="N147" s="59">
        <f t="shared" si="66"/>
        <v>0</v>
      </c>
      <c r="O147" s="59"/>
      <c r="P147" s="1"/>
      <c r="AB147" t="str">
        <f>IF(AND(K138&lt;=$AO$7,N138&gt;=$AB$7),"Yellow","Blank")</f>
        <v>Blank</v>
      </c>
      <c r="AC147" t="str">
        <f>IF(AND(K138&lt;=$AP$7,N138&gt;=$AC$7),"Yellow","Blank")</f>
        <v>Blank</v>
      </c>
      <c r="AD147" t="str">
        <f>IF(AND(K138&lt;=$AQ$7,N138&gt;=$AD$7),"Yellow","Blank")</f>
        <v>Blank</v>
      </c>
      <c r="AE147" t="str">
        <f>IF(AND(K138&lt;=$AR$7,N138&gt;=$AE$7),"Yellow","Blank")</f>
        <v>Blank</v>
      </c>
      <c r="AF147" t="str">
        <f>IF(AND(K138&lt;=$AS$7,N138&gt;=$AF$7),"Yellow","Blank")</f>
        <v>Blank</v>
      </c>
      <c r="AG147" t="str">
        <f>IF(AND(K138&lt;=$AT$7,N138&gt;=$AG$7),"Yellow","Blank")</f>
        <v>Blank</v>
      </c>
      <c r="AH147" t="str">
        <f>IF(AND(K138&lt;=$AU$7,N138&gt;=$AH$7),"Yellow","Blank")</f>
        <v>Blank</v>
      </c>
      <c r="AI147" t="str">
        <f>IF(AND(K138&lt;=$AV$7,N138&gt;=$AI$7),"Yellow","Blank")</f>
        <v>Blank</v>
      </c>
      <c r="AJ147" t="str">
        <f>IF(AND(K138&lt;=$AW$7,N138&gt;=$AJ$7),"Yellow","Blank")</f>
        <v>Blank</v>
      </c>
      <c r="AK147" t="str">
        <f>IF(AND(K138&lt;=$AX$7,N138&gt;=$AK$7),"Yellow","Blank")</f>
        <v>Blank</v>
      </c>
      <c r="AL147" t="str">
        <f>IF(AND(K138&lt;=$AY$7,N138&gt;=$AL$7),"Yellow","Blank")</f>
        <v>Blank</v>
      </c>
      <c r="AM147" t="str">
        <f>IF(AND(K138&lt;=$AZ$7,N138&gt;=$AM$7),"Yellow","Blank")</f>
        <v>Blank</v>
      </c>
    </row>
    <row r="148" spans="1:39" ht="13.5" x14ac:dyDescent="0.25">
      <c r="A148" s="3">
        <f t="shared" si="67"/>
        <v>2028</v>
      </c>
      <c r="B148" s="20"/>
      <c r="C148" s="20"/>
      <c r="D148" s="20"/>
      <c r="E148" s="20"/>
      <c r="F148" s="20"/>
      <c r="G148" s="20"/>
      <c r="H148" s="20"/>
      <c r="I148" s="20"/>
      <c r="J148" s="20"/>
      <c r="K148" s="20"/>
      <c r="L148" s="20"/>
      <c r="M148" s="20"/>
      <c r="N148" s="59">
        <f t="shared" ref="N148:N150" si="68">SUM(B148:M148)</f>
        <v>0</v>
      </c>
      <c r="O148" s="59"/>
      <c r="P148" s="24"/>
      <c r="AB148" t="str">
        <f>IF(AND(K138&lt;=$AO$8,N138&gt;=$AB$8),"Yellow","Blank")</f>
        <v>Blank</v>
      </c>
      <c r="AC148" t="str">
        <f>IF(AND(K138&lt;=$AP$8,N138&gt;=$AC$8),"Yellow","Blank")</f>
        <v>Blank</v>
      </c>
      <c r="AD148" t="str">
        <f>IF(AND(K138&lt;=$AQ$8,N138&gt;=$AD$8),"Yellow","Blank")</f>
        <v>Blank</v>
      </c>
      <c r="AE148" t="str">
        <f>IF(AND(K138&lt;=$AR$8,N138&gt;=$AE$8),"Yellow","Blank")</f>
        <v>Blank</v>
      </c>
      <c r="AF148" t="str">
        <f>IF(AND(K138&lt;=$AS$8,N138&gt;=$AF$8),"Yellow","Blank")</f>
        <v>Blank</v>
      </c>
      <c r="AG148" t="str">
        <f>IF(AND(K138&lt;=$AT$8,N138&gt;=$AG$8),"Yellow","Blank")</f>
        <v>Blank</v>
      </c>
      <c r="AH148" t="str">
        <f>IF(AND(K138&lt;=$AT$8,N138&gt;=$AH$8),"Yellow","Blank")</f>
        <v>Blank</v>
      </c>
      <c r="AI148" t="str">
        <f>IF(AND(K138&lt;=$AV$8,N138&gt;=$AI$8),"Yellow","Blank")</f>
        <v>Blank</v>
      </c>
      <c r="AJ148" t="str">
        <f>IF(AND(K138&lt;=$AW$8,N138&gt;=$AJ$8),"Yellow","Blank")</f>
        <v>Blank</v>
      </c>
      <c r="AK148" t="str">
        <f>IF(AND(K138&lt;=$AX$8,N138&gt;=$AK$8),"Yellow","Blank")</f>
        <v>Blank</v>
      </c>
      <c r="AL148" t="str">
        <f>IF(AND(K138&lt;=$AY$8,N138&gt;=$AL$8),"Yellow","Blank")</f>
        <v>Blank</v>
      </c>
      <c r="AM148" t="str">
        <f>IF(AND(K138&lt;=$AZ$8,N138&gt;=$AM$8),"Yellow","Blank")</f>
        <v>Blank</v>
      </c>
    </row>
    <row r="149" spans="1:39" ht="13.5" x14ac:dyDescent="0.25">
      <c r="A149" s="3">
        <f t="shared" si="67"/>
        <v>2029</v>
      </c>
      <c r="B149" s="20"/>
      <c r="C149" s="20"/>
      <c r="D149" s="20"/>
      <c r="E149" s="20"/>
      <c r="F149" s="20"/>
      <c r="G149" s="20"/>
      <c r="H149" s="20"/>
      <c r="I149" s="20"/>
      <c r="J149" s="20"/>
      <c r="K149" s="20"/>
      <c r="L149" s="20"/>
      <c r="M149" s="20"/>
      <c r="N149" s="59">
        <f t="shared" si="68"/>
        <v>0</v>
      </c>
      <c r="O149" s="59"/>
      <c r="P149" s="1"/>
      <c r="AB149" t="str">
        <f>IF(AND(K138&lt;=$AO$9,N138&gt;=$AB$9),"Yellow","Blank")</f>
        <v>Blank</v>
      </c>
      <c r="AC149" t="str">
        <f>IF(AND(K138&lt;=$AP$9,N138&gt;=$AC$9),"Yellow","Blank")</f>
        <v>Blank</v>
      </c>
      <c r="AD149" t="str">
        <f>IF(AND(K138&lt;=$AQ$9,N138&gt;=$AD$9),"Yellow","Blank")</f>
        <v>Blank</v>
      </c>
      <c r="AE149" t="str">
        <f>IF(AND(K138&lt;=$AR$9,N138&gt;=$AE$9),"Yellow","Blank")</f>
        <v>Blank</v>
      </c>
      <c r="AF149" t="str">
        <f>IF(AND(K138&lt;=$AS$9,N138&gt;=$AF$9),"Yellow","Blank")</f>
        <v>Blank</v>
      </c>
      <c r="AG149" t="str">
        <f>IF(AND(K138&lt;=$AT$9,N138&gt;=$AG$9),"Yellow","Blank")</f>
        <v>Blank</v>
      </c>
      <c r="AH149" t="str">
        <f>IF(AND(K138&lt;=$AU$9,N138&gt;=$AH$9),"Yellow","Blank")</f>
        <v>Blank</v>
      </c>
      <c r="AI149" t="str">
        <f>IF(AND(K138&lt;=$AV$9,N138&gt;=$AI$9),"Yellow","Blank")</f>
        <v>Blank</v>
      </c>
      <c r="AJ149" t="str">
        <f>IF(AND(K138&lt;=$AW$9,N138&gt;=$AJ$9),"Yellow","Blank")</f>
        <v>Blank</v>
      </c>
      <c r="AK149" t="str">
        <f>IF(AND(K138&lt;=$AX$9,N138&gt;=$AK$9),"Yellow","Blank")</f>
        <v>Blank</v>
      </c>
      <c r="AL149" t="str">
        <f>IF(AND(K138&lt;=$AY$9,N138&gt;=$AL$9),"Yellow","Blank")</f>
        <v>Blank</v>
      </c>
      <c r="AM149" t="str">
        <f>IF(AND(K138&lt;=$AZ$9,N138&gt;=$AM$9),"Yellow","Blank")</f>
        <v>Blank</v>
      </c>
    </row>
    <row r="150" spans="1:39" ht="13.5" x14ac:dyDescent="0.25">
      <c r="A150" s="3">
        <f t="shared" si="67"/>
        <v>2030</v>
      </c>
      <c r="B150" s="20"/>
      <c r="C150" s="20"/>
      <c r="D150" s="20"/>
      <c r="E150" s="20"/>
      <c r="F150" s="20"/>
      <c r="G150" s="20"/>
      <c r="H150" s="20"/>
      <c r="I150" s="20"/>
      <c r="J150" s="20"/>
      <c r="K150" s="20"/>
      <c r="L150" s="20"/>
      <c r="M150" s="20"/>
      <c r="N150" s="59">
        <f t="shared" si="68"/>
        <v>0</v>
      </c>
      <c r="O150" s="59"/>
      <c r="P150" s="1"/>
      <c r="AB150" t="str">
        <f>IF(AND(K138&lt;=$AO$10,N138&gt;=$AB$10),"Yellow","Blank")</f>
        <v>Blank</v>
      </c>
      <c r="AC150" t="str">
        <f>IF(AND(K138&lt;=$AP$10,N138&gt;=$AC$10),"Yellow","Blank")</f>
        <v>Blank</v>
      </c>
      <c r="AD150" t="str">
        <f>IF(AND(K138&lt;=$AQ$10,N138&gt;=$AD$10),"Yellow","Blank")</f>
        <v>Blank</v>
      </c>
      <c r="AE150" t="str">
        <f>IF(AND(K138&lt;=$AR$10,N138&gt;=$AE$10),"Yellow","Blank")</f>
        <v>Blank</v>
      </c>
      <c r="AF150" t="str">
        <f>IF(AND(K138&lt;=$AS$10,N138&gt;=$AF$10),"Yellow","Blank")</f>
        <v>Blank</v>
      </c>
      <c r="AG150" t="str">
        <f>IF(AND(K138&lt;=$AT$10,N138&gt;=$AG$10),"Yellow","Blank")</f>
        <v>Blank</v>
      </c>
      <c r="AH150" t="str">
        <f>IF(AND(K138&lt;=$AU$10,N138&gt;=$AH$10),"Yellow","Blank")</f>
        <v>Blank</v>
      </c>
      <c r="AI150" t="str">
        <f>IF(AND(K138&lt;=$AV$10,N138&gt;=$AI$10),"Yellow","Blank")</f>
        <v>Blank</v>
      </c>
      <c r="AJ150" t="str">
        <f>IF(AND(K138&lt;=$AW$10,N138&gt;=$AJ$10),"Yellow","Blank")</f>
        <v>Blank</v>
      </c>
      <c r="AK150" t="str">
        <f>IF(AND(K138&lt;=$AX$10,N138&gt;=$AK$10),"Yellow","Blank")</f>
        <v>Blank</v>
      </c>
      <c r="AL150" t="str">
        <f>IF(AND(K138&lt;=$AY$10,N138&gt;=$AL$10),"Yellow","Blank")</f>
        <v>Blank</v>
      </c>
      <c r="AM150" t="str">
        <f>IF(AND(K138&lt;=$AZ$10,N138&gt;=$AM$10),"Yellow","Blank")</f>
        <v>Blank</v>
      </c>
    </row>
    <row r="151" spans="1:39" ht="12.75" customHeight="1" x14ac:dyDescent="0.25">
      <c r="A151" s="60" t="s">
        <v>15</v>
      </c>
      <c r="B151" s="61"/>
      <c r="C151" s="61"/>
      <c r="D151" s="61"/>
      <c r="E151" s="61"/>
      <c r="F151" s="61"/>
      <c r="G151" s="61"/>
      <c r="H151" s="61"/>
      <c r="I151" s="61"/>
      <c r="J151" s="61"/>
      <c r="K151" s="61"/>
      <c r="L151" s="61"/>
      <c r="M151" s="61"/>
      <c r="N151" s="59">
        <f t="shared" ref="N151" si="69">SUM(N143:O150)</f>
        <v>0</v>
      </c>
      <c r="O151" s="59"/>
    </row>
    <row r="152" spans="1:39" x14ac:dyDescent="0.2">
      <c r="A152" s="5"/>
      <c r="B152" s="5"/>
      <c r="C152" s="5"/>
      <c r="D152" s="5"/>
      <c r="E152" s="5"/>
      <c r="F152" s="5"/>
      <c r="G152" s="5"/>
      <c r="H152" s="5"/>
      <c r="I152" s="5"/>
      <c r="J152" s="5"/>
      <c r="K152" s="5"/>
      <c r="L152" s="5"/>
      <c r="M152" s="5"/>
      <c r="N152" s="5"/>
      <c r="O152" s="5"/>
    </row>
    <row r="153" spans="1:39" s="8" customFormat="1" ht="25.5" customHeight="1" x14ac:dyDescent="0.2">
      <c r="A153" s="57" t="s">
        <v>17</v>
      </c>
      <c r="B153" s="57"/>
      <c r="C153" s="58"/>
      <c r="D153" s="58"/>
      <c r="E153" s="58"/>
      <c r="F153" s="58"/>
      <c r="G153" s="58"/>
      <c r="H153" s="58"/>
      <c r="I153" s="58"/>
      <c r="J153" s="58"/>
      <c r="K153" s="58"/>
      <c r="L153" s="58"/>
      <c r="M153" s="58"/>
      <c r="N153" s="58"/>
      <c r="O153" s="58"/>
    </row>
    <row r="154" spans="1:39" s="8" customFormat="1" ht="25.5" customHeight="1" x14ac:dyDescent="0.2">
      <c r="A154" s="57" t="s">
        <v>27</v>
      </c>
      <c r="B154" s="57"/>
      <c r="C154" s="26"/>
      <c r="D154" s="57" t="s">
        <v>18</v>
      </c>
      <c r="E154" s="57"/>
      <c r="F154" s="56" t="str">
        <f t="shared" ref="F154" si="70">Q154&amp;$D$5&amp;P154</f>
        <v>M3NU-22-FL-ERAU-030203-0310</v>
      </c>
      <c r="G154" s="56"/>
      <c r="H154" s="56"/>
      <c r="I154" s="56"/>
      <c r="J154" s="32" t="s">
        <v>0</v>
      </c>
      <c r="K154" s="54"/>
      <c r="L154" s="55"/>
      <c r="M154" s="32" t="s">
        <v>1</v>
      </c>
      <c r="N154" s="54"/>
      <c r="O154" s="55"/>
      <c r="P154" s="8">
        <f>P138+1</f>
        <v>10</v>
      </c>
      <c r="Q154" s="8" t="str">
        <f>IF(C154="Major","M2","M3")</f>
        <v>M3</v>
      </c>
    </row>
    <row r="155" spans="1:39" s="8" customFormat="1" ht="25.5" customHeight="1" x14ac:dyDescent="0.2">
      <c r="A155" s="57" t="s">
        <v>28</v>
      </c>
      <c r="B155" s="57"/>
      <c r="C155" s="58"/>
      <c r="D155" s="58"/>
      <c r="E155" s="58"/>
      <c r="F155" s="58"/>
      <c r="G155" s="58"/>
      <c r="H155" s="58"/>
      <c r="I155" s="58"/>
      <c r="J155" s="58"/>
      <c r="K155" s="58"/>
      <c r="L155" s="58"/>
      <c r="M155" s="58"/>
      <c r="N155" s="58"/>
      <c r="O155" s="58"/>
    </row>
    <row r="156" spans="1:39" ht="26.25" customHeight="1" x14ac:dyDescent="0.2">
      <c r="A156" s="57" t="s">
        <v>22</v>
      </c>
      <c r="B156" s="57"/>
      <c r="C156" s="58"/>
      <c r="D156" s="58"/>
      <c r="E156" s="58"/>
      <c r="F156" s="58"/>
      <c r="G156" s="58"/>
      <c r="H156" s="58"/>
      <c r="I156" s="58"/>
      <c r="J156" s="58"/>
      <c r="K156" s="58"/>
      <c r="L156" s="58"/>
      <c r="M156" s="58"/>
      <c r="N156" s="58"/>
      <c r="O156" s="58"/>
    </row>
    <row r="157" spans="1:39" x14ac:dyDescent="0.2">
      <c r="A157" s="66" t="s">
        <v>29</v>
      </c>
      <c r="B157" s="67"/>
      <c r="C157" s="67"/>
      <c r="D157" s="67"/>
      <c r="E157" s="67"/>
      <c r="F157" s="67"/>
      <c r="G157" s="67"/>
      <c r="H157" s="67"/>
      <c r="I157" s="67"/>
      <c r="J157" s="67"/>
      <c r="K157" s="67"/>
      <c r="L157" s="67"/>
      <c r="M157" s="67"/>
      <c r="N157" s="67"/>
      <c r="O157" s="67"/>
    </row>
    <row r="158" spans="1:39" x14ac:dyDescent="0.2">
      <c r="A158" s="33" t="s">
        <v>2</v>
      </c>
      <c r="B158" s="33" t="s">
        <v>3</v>
      </c>
      <c r="C158" s="33" t="s">
        <v>4</v>
      </c>
      <c r="D158" s="33" t="s">
        <v>5</v>
      </c>
      <c r="E158" s="33" t="s">
        <v>6</v>
      </c>
      <c r="F158" s="33" t="s">
        <v>7</v>
      </c>
      <c r="G158" s="33" t="s">
        <v>8</v>
      </c>
      <c r="H158" s="33" t="s">
        <v>9</v>
      </c>
      <c r="I158" s="33" t="s">
        <v>10</v>
      </c>
      <c r="J158" s="33" t="s">
        <v>11</v>
      </c>
      <c r="K158" s="33" t="s">
        <v>12</v>
      </c>
      <c r="L158" s="33" t="s">
        <v>13</v>
      </c>
      <c r="M158" s="33" t="s">
        <v>14</v>
      </c>
      <c r="N158" s="64" t="s">
        <v>15</v>
      </c>
      <c r="O158" s="65"/>
      <c r="P158" s="1"/>
    </row>
    <row r="159" spans="1:39" ht="13.5" x14ac:dyDescent="0.25">
      <c r="A159" s="3">
        <f>A143</f>
        <v>2023</v>
      </c>
      <c r="B159" s="20"/>
      <c r="C159" s="20"/>
      <c r="D159" s="20"/>
      <c r="E159" s="20"/>
      <c r="F159" s="20"/>
      <c r="G159" s="20"/>
      <c r="H159" s="20"/>
      <c r="I159" s="20"/>
      <c r="J159" s="20"/>
      <c r="K159" s="20"/>
      <c r="L159" s="20"/>
      <c r="M159" s="20"/>
      <c r="N159" s="62">
        <f t="shared" ref="N159:N163" si="71">SUM(B159:M159)</f>
        <v>0</v>
      </c>
      <c r="O159" s="63"/>
      <c r="P159" s="1"/>
      <c r="AB159" t="str">
        <f>IF(AND(K154&lt;=$AO$3,N154&gt;=$AB$3),"Yellow","Blank")</f>
        <v>Blank</v>
      </c>
      <c r="AC159" t="str">
        <f>IF(AND(K154&lt;=$AP$3,N154&gt;=$AC$3),"Yellow","Blank")</f>
        <v>Blank</v>
      </c>
      <c r="AD159" t="str">
        <f>IF(AND(K154&lt;=$AQ$3,N154&gt;=$AD$3),"Yellow","Blank")</f>
        <v>Blank</v>
      </c>
      <c r="AE159" t="str">
        <f>IF(AND(K154&lt;=$AR$3,N154&gt;=$AE$3),"Yellow","Blank")</f>
        <v>Blank</v>
      </c>
      <c r="AF159" t="str">
        <f>IF(AND(K154&lt;=$AS$3,N154&gt;=$AF$3),"Yellow","Blank")</f>
        <v>Blank</v>
      </c>
      <c r="AG159" t="str">
        <f>IF(AND(K154&lt;=$AT$3,N154&gt;=$AG$3),"Yellow","Blank")</f>
        <v>Blank</v>
      </c>
      <c r="AH159" t="str">
        <f>IF(AND(K154&lt;=$AU$3,N154&gt;=$AH$3),"Yellow","Blank")</f>
        <v>Blank</v>
      </c>
      <c r="AI159" t="str">
        <f>IF(AND(K154&lt;=$AV$3,N154&gt;=$AI$3),"Yellow","Blank")</f>
        <v>Blank</v>
      </c>
      <c r="AJ159" t="str">
        <f>IF(AND(K154&lt;=$AW$3,N154&gt;=$AJ$3),"Yellow","Blank")</f>
        <v>Blank</v>
      </c>
      <c r="AK159" t="str">
        <f>IF(AND(K154&lt;=$AX$3,N154&gt;=$AK$3),"Yellow","Blank")</f>
        <v>Blank</v>
      </c>
      <c r="AL159" t="str">
        <f>IF(AND(K154&lt;=$AY$3,N154&gt;=$AL$3),"Yellow","Blank")</f>
        <v>Blank</v>
      </c>
      <c r="AM159" t="str">
        <f>IF(AND(K154&lt;=$AZ$3,N154&gt;=$AM$3),"Yellow","Blank")</f>
        <v>Blank</v>
      </c>
    </row>
    <row r="160" spans="1:39" ht="13.5" x14ac:dyDescent="0.25">
      <c r="A160" s="3">
        <f t="shared" ref="A160:A166" si="72">A144</f>
        <v>2024</v>
      </c>
      <c r="B160" s="20"/>
      <c r="C160" s="20"/>
      <c r="D160" s="20"/>
      <c r="E160" s="20"/>
      <c r="F160" s="20"/>
      <c r="G160" s="20"/>
      <c r="H160" s="20"/>
      <c r="I160" s="20"/>
      <c r="J160" s="20"/>
      <c r="K160" s="20"/>
      <c r="L160" s="20"/>
      <c r="M160" s="20"/>
      <c r="N160" s="62">
        <f t="shared" si="71"/>
        <v>0</v>
      </c>
      <c r="O160" s="63"/>
      <c r="P160" s="1"/>
      <c r="AB160" t="str">
        <f>IF(AND(K154&lt;=$AO$4,N154&gt;=$AB$4),"Yellow","Blank")</f>
        <v>Blank</v>
      </c>
      <c r="AC160" t="str">
        <f>IF(AND(K154&lt;=$AP$4,N154&gt;=$AC$4),"Yellow","Blank")</f>
        <v>Blank</v>
      </c>
      <c r="AD160" t="str">
        <f>IF(AND(K154&lt;=$AQ$4,N154&gt;=$AD$4),"Yellow","Blank")</f>
        <v>Blank</v>
      </c>
      <c r="AE160" t="str">
        <f>IF(AND(K154&lt;=$AR$4,N154&gt;=$AE$4),"Yellow","Blank")</f>
        <v>Blank</v>
      </c>
      <c r="AF160" t="str">
        <f>IF(AND(K154&lt;=$AS$4,N154&gt;=$AF$4),"Yellow","Blank")</f>
        <v>Blank</v>
      </c>
      <c r="AG160" t="str">
        <f>IF(AND(K154&lt;=$AT$4,N154&gt;=$AG$4),"Yellow","Blank")</f>
        <v>Blank</v>
      </c>
      <c r="AH160" t="str">
        <f>IF(AND(K154&lt;=$AU$4,N154&gt;=$AH$4),"Yellow","Blank")</f>
        <v>Blank</v>
      </c>
      <c r="AI160" t="str">
        <f>IF(AND(K154&lt;=$AV$4,N154&gt;=$AI$4),"Yellow","Blank")</f>
        <v>Blank</v>
      </c>
      <c r="AJ160" t="str">
        <f>IF(AND(K154&lt;=$AW$4,N154&gt;=$AJ$4),"Yellow","Blank")</f>
        <v>Blank</v>
      </c>
      <c r="AK160" t="str">
        <f>IF(AND(K154&lt;=$AX$4,N154&gt;=$AK$4),"Yellow","Blank")</f>
        <v>Blank</v>
      </c>
      <c r="AL160" t="str">
        <f>IF(AND(K154&lt;=$AY$4,N154&gt;=$AL$4),"Yellow","Blank")</f>
        <v>Blank</v>
      </c>
      <c r="AM160" t="str">
        <f>IF(AND(K154&lt;=$AZ$4,N154&gt;=$AM$4),"Yellow","Blank")</f>
        <v>Blank</v>
      </c>
    </row>
    <row r="161" spans="1:39" ht="13.5" x14ac:dyDescent="0.25">
      <c r="A161" s="3">
        <f t="shared" si="72"/>
        <v>2025</v>
      </c>
      <c r="B161" s="20"/>
      <c r="C161" s="20"/>
      <c r="D161" s="20"/>
      <c r="E161" s="20"/>
      <c r="F161" s="20"/>
      <c r="G161" s="20"/>
      <c r="H161" s="20"/>
      <c r="I161" s="20"/>
      <c r="J161" s="20"/>
      <c r="K161" s="20"/>
      <c r="L161" s="20"/>
      <c r="M161" s="20"/>
      <c r="N161" s="59">
        <f t="shared" si="71"/>
        <v>0</v>
      </c>
      <c r="O161" s="59"/>
      <c r="P161" s="1"/>
      <c r="AB161" t="str">
        <f>IF(AND(K154&lt;=$AO$5,N154&gt;=$AB$5),"Yellow","Blank")</f>
        <v>Blank</v>
      </c>
      <c r="AC161" t="str">
        <f>IF(AND(K154&lt;=$AP$5,N154&gt;=$AC$5),"Yellow","Blank")</f>
        <v>Blank</v>
      </c>
      <c r="AD161" t="str">
        <f>IF(AND(K154&lt;=$AQ$5,N154&gt;=$AD$5),"Yellow","Blank")</f>
        <v>Blank</v>
      </c>
      <c r="AE161" t="str">
        <f>IF(AND(K154&lt;=$AR$5,N154&gt;=$AE$5),"Yellow","Blank")</f>
        <v>Blank</v>
      </c>
      <c r="AF161" t="str">
        <f>IF(AND(K154&lt;=$AS$5,N154&gt;=$AF$5),"Yellow","Blank")</f>
        <v>Blank</v>
      </c>
      <c r="AG161" t="str">
        <f>IF(AND(K154&lt;=$AT$5,N154&gt;=$AG$5),"Yellow","Blank")</f>
        <v>Blank</v>
      </c>
      <c r="AH161" t="str">
        <f>IF(AND(K154&lt;=$AU$5,N154&gt;=$AH$5),"Yellow","Blank")</f>
        <v>Blank</v>
      </c>
      <c r="AI161" t="str">
        <f>IF(AND(K154&lt;=$AV$5,N154&gt;=$AI$5),"Yellow","Blank")</f>
        <v>Blank</v>
      </c>
      <c r="AJ161" t="str">
        <f>IF(AND(K154&lt;=$AW$5,N154&gt;=$AJ$5),"Yellow","Blank")</f>
        <v>Blank</v>
      </c>
      <c r="AK161" t="str">
        <f>IF(AND(K154&lt;=$AX$5,N154&gt;=$AK$5),"Yellow","Blank")</f>
        <v>Blank</v>
      </c>
      <c r="AL161" t="str">
        <f>IF(AND(K154&lt;=$AY$5,N154&gt;=$AL$5),"Yellow","Blank")</f>
        <v>Blank</v>
      </c>
      <c r="AM161" t="str">
        <f>IF(AND(K154&lt;=$AZ$5,N154&gt;=$AM$5),"Yellow","Blank")</f>
        <v>Blank</v>
      </c>
    </row>
    <row r="162" spans="1:39" ht="13.5" x14ac:dyDescent="0.25">
      <c r="A162" s="3">
        <f t="shared" si="72"/>
        <v>2026</v>
      </c>
      <c r="B162" s="20"/>
      <c r="C162" s="20"/>
      <c r="D162" s="20"/>
      <c r="E162" s="20"/>
      <c r="F162" s="20"/>
      <c r="G162" s="20"/>
      <c r="H162" s="20"/>
      <c r="I162" s="20"/>
      <c r="J162" s="20"/>
      <c r="K162" s="20"/>
      <c r="L162" s="20"/>
      <c r="M162" s="20"/>
      <c r="N162" s="59">
        <f t="shared" si="71"/>
        <v>0</v>
      </c>
      <c r="O162" s="59"/>
      <c r="P162" s="1"/>
      <c r="AB162" t="str">
        <f>IF(AND(K154&lt;=$AO$6,N154&gt;=$AB$6),"Yellow","Blank")</f>
        <v>Blank</v>
      </c>
      <c r="AC162" t="str">
        <f>IF(AND(K154&lt;=$AP$6,N154&gt;=$AC$6),"Yellow","Blank")</f>
        <v>Blank</v>
      </c>
      <c r="AD162" t="str">
        <f>IF(AND(K154&lt;=$AQ$6,N154&gt;=$AD$6),"Yellow","Blank")</f>
        <v>Blank</v>
      </c>
      <c r="AE162" t="str">
        <f>IF(AND(K154&lt;=$AR$6,N154&gt;=$AE$6),"Yellow","Blank")</f>
        <v>Blank</v>
      </c>
      <c r="AF162" t="str">
        <f>IF(AND(K154&lt;=$AS$6,N154&gt;=$AF$6),"Yellow","Blank")</f>
        <v>Blank</v>
      </c>
      <c r="AG162" t="str">
        <f>IF(AND(K154&lt;=$AT$6,N154&gt;=$AG$6),"Yellow","Blank")</f>
        <v>Blank</v>
      </c>
      <c r="AH162" t="str">
        <f>IF(AND(K154&lt;=$AU$6,N154&gt;=$AH$6),"Yellow","Blank")</f>
        <v>Blank</v>
      </c>
      <c r="AI162" t="str">
        <f>IF(AND(K154&lt;=$AV$6,N154&gt;=$AI$6),"Yellow","Blank")</f>
        <v>Blank</v>
      </c>
      <c r="AJ162" t="str">
        <f>IF(AND(K154&lt;=$AW$6,N154&gt;=$AJ$6),"Yellow","Blank")</f>
        <v>Blank</v>
      </c>
      <c r="AK162" t="str">
        <f>IF(AND(K154&lt;=$AX$6,N154&gt;=$AK$6),"Yellow","Blank")</f>
        <v>Blank</v>
      </c>
      <c r="AL162" t="str">
        <f>IF(AND(K154&lt;=$AY$6,N154&gt;=$AL$6),"Yellow","Blank")</f>
        <v>Blank</v>
      </c>
      <c r="AM162" t="str">
        <f>IF(AND(K154&lt;=$AZ$6,N154&gt;=$AM$6),"Yellow","Blank")</f>
        <v>Blank</v>
      </c>
    </row>
    <row r="163" spans="1:39" ht="13.5" x14ac:dyDescent="0.25">
      <c r="A163" s="3">
        <f t="shared" si="72"/>
        <v>2027</v>
      </c>
      <c r="B163" s="20"/>
      <c r="C163" s="20"/>
      <c r="D163" s="20"/>
      <c r="E163" s="20"/>
      <c r="F163" s="20"/>
      <c r="G163" s="20"/>
      <c r="H163" s="20"/>
      <c r="I163" s="20"/>
      <c r="J163" s="20"/>
      <c r="K163" s="20"/>
      <c r="L163" s="20"/>
      <c r="M163" s="20"/>
      <c r="N163" s="59">
        <f t="shared" si="71"/>
        <v>0</v>
      </c>
      <c r="O163" s="59"/>
      <c r="P163" s="1"/>
      <c r="AB163" t="str">
        <f>IF(AND(K154&lt;=$AO$7,N154&gt;=$AB$7),"Yellow","Blank")</f>
        <v>Blank</v>
      </c>
      <c r="AC163" t="str">
        <f>IF(AND(K154&lt;=$AP$7,N154&gt;=$AC$7),"Yellow","Blank")</f>
        <v>Blank</v>
      </c>
      <c r="AD163" t="str">
        <f>IF(AND(K154&lt;=$AQ$7,N154&gt;=$AD$7),"Yellow","Blank")</f>
        <v>Blank</v>
      </c>
      <c r="AE163" t="str">
        <f>IF(AND(K154&lt;=$AR$7,N154&gt;=$AE$7),"Yellow","Blank")</f>
        <v>Blank</v>
      </c>
      <c r="AF163" t="str">
        <f>IF(AND(K154&lt;=$AS$7,N154&gt;=$AF$7),"Yellow","Blank")</f>
        <v>Blank</v>
      </c>
      <c r="AG163" t="str">
        <f>IF(AND(K154&lt;=$AT$7,N154&gt;=$AG$7),"Yellow","Blank")</f>
        <v>Blank</v>
      </c>
      <c r="AH163" t="str">
        <f>IF(AND(K154&lt;=$AU$7,N154&gt;=$AH$7),"Yellow","Blank")</f>
        <v>Blank</v>
      </c>
      <c r="AI163" t="str">
        <f>IF(AND(K154&lt;=$AV$7,N154&gt;=$AI$7),"Yellow","Blank")</f>
        <v>Blank</v>
      </c>
      <c r="AJ163" t="str">
        <f>IF(AND(K154&lt;=$AW$7,N154&gt;=$AJ$7),"Yellow","Blank")</f>
        <v>Blank</v>
      </c>
      <c r="AK163" t="str">
        <f>IF(AND(K154&lt;=$AX$7,N154&gt;=$AK$7),"Yellow","Blank")</f>
        <v>Blank</v>
      </c>
      <c r="AL163" t="str">
        <f>IF(AND(K154&lt;=$AY$7,N154&gt;=$AL$7),"Yellow","Blank")</f>
        <v>Blank</v>
      </c>
      <c r="AM163" t="str">
        <f>IF(AND(K154&lt;=$AZ$7,N154&gt;=$AM$7),"Yellow","Blank")</f>
        <v>Blank</v>
      </c>
    </row>
    <row r="164" spans="1:39" ht="13.5" x14ac:dyDescent="0.25">
      <c r="A164" s="3">
        <f t="shared" si="72"/>
        <v>2028</v>
      </c>
      <c r="B164" s="20"/>
      <c r="C164" s="20"/>
      <c r="D164" s="20"/>
      <c r="E164" s="20"/>
      <c r="F164" s="20"/>
      <c r="G164" s="20"/>
      <c r="H164" s="20"/>
      <c r="I164" s="20"/>
      <c r="J164" s="20"/>
      <c r="K164" s="20"/>
      <c r="L164" s="20"/>
      <c r="M164" s="20"/>
      <c r="N164" s="59">
        <f t="shared" ref="N164:N166" si="73">SUM(B164:M164)</f>
        <v>0</v>
      </c>
      <c r="O164" s="59"/>
      <c r="P164" s="24"/>
      <c r="AB164" t="str">
        <f>IF(AND(K154&lt;=$AO$8,N154&gt;=$AB$8),"Yellow","Blank")</f>
        <v>Blank</v>
      </c>
      <c r="AC164" t="str">
        <f>IF(AND(K154&lt;=$AP$8,N154&gt;=$AC$8),"Yellow","Blank")</f>
        <v>Blank</v>
      </c>
      <c r="AD164" t="str">
        <f>IF(AND(K154&lt;=$AQ$8,N154&gt;=$AD$8),"Yellow","Blank")</f>
        <v>Blank</v>
      </c>
      <c r="AE164" t="str">
        <f>IF(AND(K154&lt;=$AR$8,N154&gt;=$AE$8),"Yellow","Blank")</f>
        <v>Blank</v>
      </c>
      <c r="AF164" t="str">
        <f>IF(AND(K154&lt;=$AS$8,N154&gt;=$AF$8),"Yellow","Blank")</f>
        <v>Blank</v>
      </c>
      <c r="AG164" t="str">
        <f>IF(AND(K154&lt;=$AT$8,N154&gt;=$AG$8),"Yellow","Blank")</f>
        <v>Blank</v>
      </c>
      <c r="AH164" t="str">
        <f>IF(AND(K154&lt;=$AT$8,N154&gt;=$AH$8),"Yellow","Blank")</f>
        <v>Blank</v>
      </c>
      <c r="AI164" t="str">
        <f>IF(AND(K154&lt;=$AV$8,N154&gt;=$AI$8),"Yellow","Blank")</f>
        <v>Blank</v>
      </c>
      <c r="AJ164" t="str">
        <f>IF(AND(K154&lt;=$AW$8,N154&gt;=$AJ$8),"Yellow","Blank")</f>
        <v>Blank</v>
      </c>
      <c r="AK164" t="str">
        <f>IF(AND(K154&lt;=$AX$8,N154&gt;=$AK$8),"Yellow","Blank")</f>
        <v>Blank</v>
      </c>
      <c r="AL164" t="str">
        <f>IF(AND(K154&lt;=$AY$8,N154&gt;=$AL$8),"Yellow","Blank")</f>
        <v>Blank</v>
      </c>
      <c r="AM164" t="str">
        <f>IF(AND(K154&lt;=$AZ$8,N154&gt;=$AM$8),"Yellow","Blank")</f>
        <v>Blank</v>
      </c>
    </row>
    <row r="165" spans="1:39" ht="13.5" x14ac:dyDescent="0.25">
      <c r="A165" s="3">
        <f t="shared" si="72"/>
        <v>2029</v>
      </c>
      <c r="B165" s="20"/>
      <c r="C165" s="20"/>
      <c r="D165" s="20"/>
      <c r="E165" s="20"/>
      <c r="F165" s="20"/>
      <c r="G165" s="20"/>
      <c r="H165" s="20"/>
      <c r="I165" s="20"/>
      <c r="J165" s="20"/>
      <c r="K165" s="20"/>
      <c r="L165" s="20"/>
      <c r="M165" s="20"/>
      <c r="N165" s="59">
        <f t="shared" si="73"/>
        <v>0</v>
      </c>
      <c r="O165" s="59"/>
      <c r="P165" s="1"/>
      <c r="AB165" t="str">
        <f>IF(AND(K154&lt;=$AO$9,N154&gt;=$AB$9),"Yellow","Blank")</f>
        <v>Blank</v>
      </c>
      <c r="AC165" t="str">
        <f>IF(AND(K154&lt;=$AP$9,N154&gt;=$AC$9),"Yellow","Blank")</f>
        <v>Blank</v>
      </c>
      <c r="AD165" t="str">
        <f>IF(AND(K154&lt;=$AQ$9,N154&gt;=$AD$9),"Yellow","Blank")</f>
        <v>Blank</v>
      </c>
      <c r="AE165" t="str">
        <f>IF(AND(K154&lt;=$AR$9,N154&gt;=$AE$9),"Yellow","Blank")</f>
        <v>Blank</v>
      </c>
      <c r="AF165" t="str">
        <f>IF(AND(K154&lt;=$AS$9,N154&gt;=$AF$9),"Yellow","Blank")</f>
        <v>Blank</v>
      </c>
      <c r="AG165" t="str">
        <f>IF(AND(K154&lt;=$AT$9,N154&gt;=$AG$9),"Yellow","Blank")</f>
        <v>Blank</v>
      </c>
      <c r="AH165" t="str">
        <f>IF(AND(K154&lt;=$AU$9,N154&gt;=$AH$9),"Yellow","Blank")</f>
        <v>Blank</v>
      </c>
      <c r="AI165" t="str">
        <f>IF(AND(K154&lt;=$AV$9,N154&gt;=$AI$9),"Yellow","Blank")</f>
        <v>Blank</v>
      </c>
      <c r="AJ165" t="str">
        <f>IF(AND(K154&lt;=$AW$9,N154&gt;=$AJ$9),"Yellow","Blank")</f>
        <v>Blank</v>
      </c>
      <c r="AK165" t="str">
        <f>IF(AND(K154&lt;=$AX$9,N154&gt;=$AK$9),"Yellow","Blank")</f>
        <v>Blank</v>
      </c>
      <c r="AL165" t="str">
        <f>IF(AND(K154&lt;=$AY$9,N154&gt;=$AL$9),"Yellow","Blank")</f>
        <v>Blank</v>
      </c>
      <c r="AM165" t="str">
        <f>IF(AND(K154&lt;=$AZ$9,N154&gt;=$AM$9),"Yellow","Blank")</f>
        <v>Blank</v>
      </c>
    </row>
    <row r="166" spans="1:39" ht="13.5" x14ac:dyDescent="0.25">
      <c r="A166" s="3">
        <f t="shared" si="72"/>
        <v>2030</v>
      </c>
      <c r="B166" s="20"/>
      <c r="C166" s="20"/>
      <c r="D166" s="20"/>
      <c r="E166" s="20"/>
      <c r="F166" s="20"/>
      <c r="G166" s="20"/>
      <c r="H166" s="20"/>
      <c r="I166" s="20"/>
      <c r="J166" s="20"/>
      <c r="K166" s="20"/>
      <c r="L166" s="20"/>
      <c r="M166" s="20"/>
      <c r="N166" s="59">
        <f t="shared" si="73"/>
        <v>0</v>
      </c>
      <c r="O166" s="59"/>
      <c r="P166" s="1"/>
      <c r="AB166" t="str">
        <f>IF(AND(K154&lt;=$AO$10,N154&gt;=$AB$10),"Yellow","Blank")</f>
        <v>Blank</v>
      </c>
      <c r="AC166" t="str">
        <f>IF(AND(K154&lt;=$AP$10,N154&gt;=$AC$10),"Yellow","Blank")</f>
        <v>Blank</v>
      </c>
      <c r="AD166" t="str">
        <f>IF(AND(K154&lt;=$AQ$10,N154&gt;=$AD$10),"Yellow","Blank")</f>
        <v>Blank</v>
      </c>
      <c r="AE166" t="str">
        <f>IF(AND(K154&lt;=$AR$10,N154&gt;=$AE$10),"Yellow","Blank")</f>
        <v>Blank</v>
      </c>
      <c r="AF166" t="str">
        <f>IF(AND(K154&lt;=$AS$10,N154&gt;=$AF$10),"Yellow","Blank")</f>
        <v>Blank</v>
      </c>
      <c r="AG166" t="str">
        <f>IF(AND(K154&lt;=$AT$10,N154&gt;=$AG$10),"Yellow","Blank")</f>
        <v>Blank</v>
      </c>
      <c r="AH166" t="str">
        <f>IF(AND(K154&lt;=$AU$10,N154&gt;=$AH$10),"Yellow","Blank")</f>
        <v>Blank</v>
      </c>
      <c r="AI166" t="str">
        <f>IF(AND(K154&lt;=$AV$10,N154&gt;=$AI$10),"Yellow","Blank")</f>
        <v>Blank</v>
      </c>
      <c r="AJ166" t="str">
        <f>IF(AND(K154&lt;=$AW$10,N154&gt;=$AJ$10),"Yellow","Blank")</f>
        <v>Blank</v>
      </c>
      <c r="AK166" t="str">
        <f>IF(AND(K154&lt;=$AX$10,N154&gt;=$AK$10),"Yellow","Blank")</f>
        <v>Blank</v>
      </c>
      <c r="AL166" t="str">
        <f>IF(AND(K154&lt;=$AY$10,N154&gt;=$AL$10),"Yellow","Blank")</f>
        <v>Blank</v>
      </c>
      <c r="AM166" t="str">
        <f>IF(AND(K154&lt;=$AZ$10,N154&gt;=$AM$10),"Yellow","Blank")</f>
        <v>Blank</v>
      </c>
    </row>
    <row r="167" spans="1:39" ht="12.75" customHeight="1" x14ac:dyDescent="0.25">
      <c r="A167" s="60" t="s">
        <v>15</v>
      </c>
      <c r="B167" s="61"/>
      <c r="C167" s="61"/>
      <c r="D167" s="61"/>
      <c r="E167" s="61"/>
      <c r="F167" s="61"/>
      <c r="G167" s="61"/>
      <c r="H167" s="61"/>
      <c r="I167" s="61"/>
      <c r="J167" s="61"/>
      <c r="K167" s="61"/>
      <c r="L167" s="61"/>
      <c r="M167" s="61"/>
      <c r="N167" s="59">
        <f t="shared" ref="N167" si="74">SUM(N159:O166)</f>
        <v>0</v>
      </c>
      <c r="O167" s="59"/>
    </row>
    <row r="168" spans="1:39" x14ac:dyDescent="0.2">
      <c r="A168" s="5"/>
      <c r="B168" s="5"/>
      <c r="C168" s="5"/>
      <c r="D168" s="5"/>
      <c r="E168" s="5"/>
      <c r="F168" s="5"/>
      <c r="G168" s="5"/>
      <c r="H168" s="5"/>
      <c r="I168" s="5"/>
      <c r="J168" s="5"/>
      <c r="K168" s="5"/>
      <c r="L168" s="5"/>
      <c r="M168" s="5"/>
      <c r="N168" s="5"/>
      <c r="O168" s="5"/>
    </row>
    <row r="169" spans="1:39" s="8" customFormat="1" ht="25.5" customHeight="1" x14ac:dyDescent="0.2">
      <c r="A169" s="57" t="s">
        <v>17</v>
      </c>
      <c r="B169" s="57"/>
      <c r="C169" s="58"/>
      <c r="D169" s="58"/>
      <c r="E169" s="58"/>
      <c r="F169" s="58"/>
      <c r="G169" s="58"/>
      <c r="H169" s="58"/>
      <c r="I169" s="58"/>
      <c r="J169" s="58"/>
      <c r="K169" s="58"/>
      <c r="L169" s="58"/>
      <c r="M169" s="58"/>
      <c r="N169" s="58"/>
      <c r="O169" s="58"/>
    </row>
    <row r="170" spans="1:39" s="8" customFormat="1" ht="25.5" customHeight="1" x14ac:dyDescent="0.2">
      <c r="A170" s="57" t="s">
        <v>27</v>
      </c>
      <c r="B170" s="57"/>
      <c r="C170" s="26"/>
      <c r="D170" s="57" t="s">
        <v>18</v>
      </c>
      <c r="E170" s="57"/>
      <c r="F170" s="56" t="str">
        <f t="shared" ref="F170" si="75">Q170&amp;$D$5&amp;P170</f>
        <v>M3NU-22-FL-ERAU-030203-0311</v>
      </c>
      <c r="G170" s="56"/>
      <c r="H170" s="56"/>
      <c r="I170" s="56"/>
      <c r="J170" s="32" t="s">
        <v>0</v>
      </c>
      <c r="K170" s="54"/>
      <c r="L170" s="55"/>
      <c r="M170" s="32" t="s">
        <v>1</v>
      </c>
      <c r="N170" s="54"/>
      <c r="O170" s="55"/>
      <c r="P170" s="8">
        <f>P154+1</f>
        <v>11</v>
      </c>
      <c r="Q170" s="8" t="str">
        <f>IF(C170="Major","M2","M3")</f>
        <v>M3</v>
      </c>
    </row>
    <row r="171" spans="1:39" s="8" customFormat="1" ht="25.5" customHeight="1" x14ac:dyDescent="0.2">
      <c r="A171" s="57" t="s">
        <v>28</v>
      </c>
      <c r="B171" s="57"/>
      <c r="C171" s="58"/>
      <c r="D171" s="58"/>
      <c r="E171" s="58"/>
      <c r="F171" s="58"/>
      <c r="G171" s="58"/>
      <c r="H171" s="58"/>
      <c r="I171" s="58"/>
      <c r="J171" s="58"/>
      <c r="K171" s="58"/>
      <c r="L171" s="58"/>
      <c r="M171" s="58"/>
      <c r="N171" s="58"/>
      <c r="O171" s="58"/>
    </row>
    <row r="172" spans="1:39" ht="26.25" customHeight="1" x14ac:dyDescent="0.2">
      <c r="A172" s="57" t="s">
        <v>22</v>
      </c>
      <c r="B172" s="57"/>
      <c r="C172" s="58"/>
      <c r="D172" s="58"/>
      <c r="E172" s="58"/>
      <c r="F172" s="58"/>
      <c r="G172" s="58"/>
      <c r="H172" s="58"/>
      <c r="I172" s="58"/>
      <c r="J172" s="58"/>
      <c r="K172" s="58"/>
      <c r="L172" s="58"/>
      <c r="M172" s="58"/>
      <c r="N172" s="58"/>
      <c r="O172" s="58"/>
    </row>
    <row r="173" spans="1:39" x14ac:dyDescent="0.2">
      <c r="A173" s="66" t="s">
        <v>29</v>
      </c>
      <c r="B173" s="67"/>
      <c r="C173" s="67"/>
      <c r="D173" s="67"/>
      <c r="E173" s="67"/>
      <c r="F173" s="67"/>
      <c r="G173" s="67"/>
      <c r="H173" s="67"/>
      <c r="I173" s="67"/>
      <c r="J173" s="67"/>
      <c r="K173" s="67"/>
      <c r="L173" s="67"/>
      <c r="M173" s="67"/>
      <c r="N173" s="67"/>
      <c r="O173" s="67"/>
    </row>
    <row r="174" spans="1:39" x14ac:dyDescent="0.2">
      <c r="A174" s="33" t="s">
        <v>2</v>
      </c>
      <c r="B174" s="33" t="s">
        <v>3</v>
      </c>
      <c r="C174" s="33" t="s">
        <v>4</v>
      </c>
      <c r="D174" s="33" t="s">
        <v>5</v>
      </c>
      <c r="E174" s="33" t="s">
        <v>6</v>
      </c>
      <c r="F174" s="33" t="s">
        <v>7</v>
      </c>
      <c r="G174" s="33" t="s">
        <v>8</v>
      </c>
      <c r="H174" s="33" t="s">
        <v>9</v>
      </c>
      <c r="I174" s="33" t="s">
        <v>10</v>
      </c>
      <c r="J174" s="33" t="s">
        <v>11</v>
      </c>
      <c r="K174" s="33" t="s">
        <v>12</v>
      </c>
      <c r="L174" s="33" t="s">
        <v>13</v>
      </c>
      <c r="M174" s="33" t="s">
        <v>14</v>
      </c>
      <c r="N174" s="64" t="s">
        <v>15</v>
      </c>
      <c r="O174" s="65"/>
      <c r="P174" s="1"/>
    </row>
    <row r="175" spans="1:39" ht="13.5" x14ac:dyDescent="0.25">
      <c r="A175" s="3">
        <f>A159</f>
        <v>2023</v>
      </c>
      <c r="B175" s="20"/>
      <c r="C175" s="20"/>
      <c r="D175" s="20"/>
      <c r="E175" s="20"/>
      <c r="F175" s="20"/>
      <c r="G175" s="20"/>
      <c r="H175" s="20"/>
      <c r="I175" s="20"/>
      <c r="J175" s="20"/>
      <c r="K175" s="20"/>
      <c r="L175" s="20"/>
      <c r="M175" s="20"/>
      <c r="N175" s="62">
        <f t="shared" ref="N175:N179" si="76">SUM(B175:M175)</f>
        <v>0</v>
      </c>
      <c r="O175" s="63"/>
      <c r="P175" s="1"/>
      <c r="R175" s="27"/>
      <c r="AB175" t="str">
        <f>IF(AND(K170&lt;=$AO$3,N170&gt;=$AB$3),"Yellow","Blank")</f>
        <v>Blank</v>
      </c>
      <c r="AC175" t="str">
        <f>IF(AND(K170&lt;=$AP$3,N170&gt;=$AC$3),"Yellow","Blank")</f>
        <v>Blank</v>
      </c>
      <c r="AD175" t="str">
        <f>IF(AND(K170&lt;=$AQ$3,N170&gt;=$AD$3),"Yellow","Blank")</f>
        <v>Blank</v>
      </c>
      <c r="AE175" t="str">
        <f>IF(AND(K170&lt;=$AR$3,N170&gt;=$AE$3),"Yellow","Blank")</f>
        <v>Blank</v>
      </c>
      <c r="AF175" t="str">
        <f>IF(AND(K170&lt;=$AS$3,N170&gt;=$AF$3),"Yellow","Blank")</f>
        <v>Blank</v>
      </c>
      <c r="AG175" t="str">
        <f>IF(AND(K170&lt;=$AT$3,N170&gt;=$AG$3),"Yellow","Blank")</f>
        <v>Blank</v>
      </c>
      <c r="AH175" t="str">
        <f>IF(AND(K170&lt;=$AU$3,N170&gt;=$AH$3),"Yellow","Blank")</f>
        <v>Blank</v>
      </c>
      <c r="AI175" t="str">
        <f>IF(AND(K170&lt;=$AV$3,N170&gt;=$AI$3),"Yellow","Blank")</f>
        <v>Blank</v>
      </c>
      <c r="AJ175" t="str">
        <f>IF(AND(K170&lt;=$AW$3,N170&gt;=$AJ$3),"Yellow","Blank")</f>
        <v>Blank</v>
      </c>
      <c r="AK175" t="str">
        <f>IF(AND(K170&lt;=$AX$3,N170&gt;=$AK$3),"Yellow","Blank")</f>
        <v>Blank</v>
      </c>
      <c r="AL175" t="str">
        <f>IF(AND(K170&lt;=$AY$3,N170&gt;=$AL$3),"Yellow","Blank")</f>
        <v>Blank</v>
      </c>
      <c r="AM175" t="str">
        <f>IF(AND(K170&lt;=$AZ$3,N170&gt;=$AM$3),"Yellow","Blank")</f>
        <v>Blank</v>
      </c>
    </row>
    <row r="176" spans="1:39" ht="13.5" x14ac:dyDescent="0.25">
      <c r="A176" s="3">
        <f t="shared" ref="A176:A182" si="77">A160</f>
        <v>2024</v>
      </c>
      <c r="B176" s="20"/>
      <c r="C176" s="20"/>
      <c r="D176" s="20"/>
      <c r="E176" s="20"/>
      <c r="F176" s="20"/>
      <c r="G176" s="20"/>
      <c r="H176" s="20"/>
      <c r="I176" s="20"/>
      <c r="J176" s="20"/>
      <c r="K176" s="20"/>
      <c r="L176" s="20"/>
      <c r="M176" s="20"/>
      <c r="N176" s="62">
        <f t="shared" si="76"/>
        <v>0</v>
      </c>
      <c r="O176" s="63"/>
      <c r="P176" s="1"/>
      <c r="AB176" t="str">
        <f>IF(AND(K170&lt;=$AO$4,N170&gt;=$AB$4),"Yellow","Blank")</f>
        <v>Blank</v>
      </c>
      <c r="AC176" t="str">
        <f>IF(AND(K170&lt;=$AP$4,N170&gt;=$AC$4),"Yellow","Blank")</f>
        <v>Blank</v>
      </c>
      <c r="AD176" t="str">
        <f>IF(AND(K170&lt;=$AQ$4,N170&gt;=$AD$4),"Yellow","Blank")</f>
        <v>Blank</v>
      </c>
      <c r="AE176" t="str">
        <f>IF(AND(K170&lt;=$AR$4,N170&gt;=$AE$4),"Yellow","Blank")</f>
        <v>Blank</v>
      </c>
      <c r="AF176" t="str">
        <f>IF(AND(K170&lt;=$AS$4,N170&gt;=$AF$4),"Yellow","Blank")</f>
        <v>Blank</v>
      </c>
      <c r="AG176" t="str">
        <f>IF(AND(K170&lt;=$AT$4,N170&gt;=$AG$4),"Yellow","Blank")</f>
        <v>Blank</v>
      </c>
      <c r="AH176" t="str">
        <f>IF(AND(K170&lt;=$AU$4,N170&gt;=$AH$4),"Yellow","Blank")</f>
        <v>Blank</v>
      </c>
      <c r="AI176" t="str">
        <f>IF(AND(K170&lt;=$AV$4,N170&gt;=$AI$4),"Yellow","Blank")</f>
        <v>Blank</v>
      </c>
      <c r="AJ176" t="str">
        <f>IF(AND(K170&lt;=$AW$4,N170&gt;=$AJ$4),"Yellow","Blank")</f>
        <v>Blank</v>
      </c>
      <c r="AK176" t="str">
        <f>IF(AND(K170&lt;=$AX$4,N170&gt;=$AK$4),"Yellow","Blank")</f>
        <v>Blank</v>
      </c>
      <c r="AL176" t="str">
        <f>IF(AND(K170&lt;=$AY$4,N170&gt;=$AL$4),"Yellow","Blank")</f>
        <v>Blank</v>
      </c>
      <c r="AM176" t="str">
        <f>IF(AND(K170&lt;=$AZ$4,N170&gt;=$AM$4),"Yellow","Blank")</f>
        <v>Blank</v>
      </c>
    </row>
    <row r="177" spans="1:39" ht="13.5" x14ac:dyDescent="0.25">
      <c r="A177" s="3">
        <f t="shared" si="77"/>
        <v>2025</v>
      </c>
      <c r="B177" s="20"/>
      <c r="C177" s="20"/>
      <c r="D177" s="20"/>
      <c r="E177" s="20"/>
      <c r="F177" s="20"/>
      <c r="G177" s="20"/>
      <c r="H177" s="20"/>
      <c r="I177" s="20"/>
      <c r="J177" s="20"/>
      <c r="K177" s="20"/>
      <c r="L177" s="20"/>
      <c r="M177" s="20"/>
      <c r="N177" s="59">
        <f t="shared" si="76"/>
        <v>0</v>
      </c>
      <c r="O177" s="59"/>
      <c r="P177" s="1"/>
      <c r="AB177" t="str">
        <f>IF(AND(K170&lt;=$AO$5,N170&gt;=$AB$5),"Yellow","Blank")</f>
        <v>Blank</v>
      </c>
      <c r="AC177" t="str">
        <f>IF(AND(K170&lt;=$AP$5,N170&gt;=$AC$5),"Yellow","Blank")</f>
        <v>Blank</v>
      </c>
      <c r="AD177" t="str">
        <f>IF(AND(K170&lt;=$AQ$5,N170&gt;=$AD$5),"Yellow","Blank")</f>
        <v>Blank</v>
      </c>
      <c r="AE177" t="str">
        <f>IF(AND(K170&lt;=$AR$5,N170&gt;=$AE$5),"Yellow","Blank")</f>
        <v>Blank</v>
      </c>
      <c r="AF177" t="str">
        <f>IF(AND(K170&lt;=$AS$5,N170&gt;=$AF$5),"Yellow","Blank")</f>
        <v>Blank</v>
      </c>
      <c r="AG177" t="str">
        <f>IF(AND(K170&lt;=$AT$5,N170&gt;=$AG$5),"Yellow","Blank")</f>
        <v>Blank</v>
      </c>
      <c r="AH177" t="str">
        <f>IF(AND(K170&lt;=$AU$5,N170&gt;=$AH$5),"Yellow","Blank")</f>
        <v>Blank</v>
      </c>
      <c r="AI177" t="str">
        <f>IF(AND(K170&lt;=$AV$5,N170&gt;=$AI$5),"Yellow","Blank")</f>
        <v>Blank</v>
      </c>
      <c r="AJ177" t="str">
        <f>IF(AND(K170&lt;=$AW$5,N170&gt;=$AJ$5),"Yellow","Blank")</f>
        <v>Blank</v>
      </c>
      <c r="AK177" t="str">
        <f>IF(AND(K170&lt;=$AX$5,N170&gt;=$AK$5),"Yellow","Blank")</f>
        <v>Blank</v>
      </c>
      <c r="AL177" t="str">
        <f>IF(AND(K170&lt;=$AY$5,N170&gt;=$AL$5),"Yellow","Blank")</f>
        <v>Blank</v>
      </c>
      <c r="AM177" t="str">
        <f>IF(AND(K170&lt;=$AZ$5,N170&gt;=$AM$5),"Yellow","Blank")</f>
        <v>Blank</v>
      </c>
    </row>
    <row r="178" spans="1:39" ht="13.5" x14ac:dyDescent="0.25">
      <c r="A178" s="3">
        <f t="shared" si="77"/>
        <v>2026</v>
      </c>
      <c r="B178" s="20"/>
      <c r="C178" s="20"/>
      <c r="D178" s="20"/>
      <c r="E178" s="20"/>
      <c r="F178" s="20"/>
      <c r="G178" s="20"/>
      <c r="H178" s="20"/>
      <c r="I178" s="20"/>
      <c r="J178" s="20"/>
      <c r="K178" s="20"/>
      <c r="L178" s="20"/>
      <c r="M178" s="20"/>
      <c r="N178" s="59">
        <f t="shared" si="76"/>
        <v>0</v>
      </c>
      <c r="O178" s="59"/>
      <c r="P178" s="1"/>
      <c r="AB178" t="str">
        <f>IF(AND(K170&lt;=$AO$6,N170&gt;=$AB$6),"Yellow","Blank")</f>
        <v>Blank</v>
      </c>
      <c r="AC178" t="str">
        <f>IF(AND(K170&lt;=$AP$6,N170&gt;=$AC$6),"Yellow","Blank")</f>
        <v>Blank</v>
      </c>
      <c r="AD178" t="str">
        <f>IF(AND(K170&lt;=$AQ$6,N170&gt;=$AD$6),"Yellow","Blank")</f>
        <v>Blank</v>
      </c>
      <c r="AE178" t="str">
        <f>IF(AND(K170&lt;=$AR$6,N170&gt;=$AE$6),"Yellow","Blank")</f>
        <v>Blank</v>
      </c>
      <c r="AF178" t="str">
        <f>IF(AND(K170&lt;=$AS$6,N170&gt;=$AF$6),"Yellow","Blank")</f>
        <v>Blank</v>
      </c>
      <c r="AG178" t="str">
        <f>IF(AND(K170&lt;=$AT$6,N170&gt;=$AG$6),"Yellow","Blank")</f>
        <v>Blank</v>
      </c>
      <c r="AH178" t="str">
        <f>IF(AND(K170&lt;=$AU$6,N170&gt;=$AH$6),"Yellow","Blank")</f>
        <v>Blank</v>
      </c>
      <c r="AI178" t="str">
        <f>IF(AND(K170&lt;=$AV$6,N170&gt;=$AI$6),"Yellow","Blank")</f>
        <v>Blank</v>
      </c>
      <c r="AJ178" t="str">
        <f>IF(AND(K170&lt;=$AW$6,N170&gt;=$AJ$6),"Yellow","Blank")</f>
        <v>Blank</v>
      </c>
      <c r="AK178" t="str">
        <f>IF(AND(K170&lt;=$AX$6,N170&gt;=$AK$6),"Yellow","Blank")</f>
        <v>Blank</v>
      </c>
      <c r="AL178" t="str">
        <f>IF(AND(K170&lt;=$AY$6,N170&gt;=$AL$6),"Yellow","Blank")</f>
        <v>Blank</v>
      </c>
      <c r="AM178" t="str">
        <f>IF(AND(K170&lt;=$AZ$6,N170&gt;=$AM$6),"Yellow","Blank")</f>
        <v>Blank</v>
      </c>
    </row>
    <row r="179" spans="1:39" ht="13.5" x14ac:dyDescent="0.25">
      <c r="A179" s="3">
        <f t="shared" si="77"/>
        <v>2027</v>
      </c>
      <c r="B179" s="20"/>
      <c r="C179" s="20"/>
      <c r="D179" s="20"/>
      <c r="E179" s="20"/>
      <c r="F179" s="20"/>
      <c r="G179" s="20"/>
      <c r="H179" s="20"/>
      <c r="I179" s="20"/>
      <c r="J179" s="20"/>
      <c r="K179" s="20"/>
      <c r="L179" s="20"/>
      <c r="M179" s="20"/>
      <c r="N179" s="59">
        <f t="shared" si="76"/>
        <v>0</v>
      </c>
      <c r="O179" s="59"/>
      <c r="P179" s="1"/>
      <c r="AB179" t="str">
        <f>IF(AND(K170&lt;=$AO$7,N170&gt;=$AB$7),"Yellow","Blank")</f>
        <v>Blank</v>
      </c>
      <c r="AC179" t="str">
        <f>IF(AND(K170&lt;=$AP$7,N170&gt;=$AC$7),"Yellow","Blank")</f>
        <v>Blank</v>
      </c>
      <c r="AD179" t="str">
        <f>IF(AND(K170&lt;=$AQ$7,N170&gt;=$AD$7),"Yellow","Blank")</f>
        <v>Blank</v>
      </c>
      <c r="AE179" t="str">
        <f>IF(AND(K170&lt;=$AR$7,N170&gt;=$AE$7),"Yellow","Blank")</f>
        <v>Blank</v>
      </c>
      <c r="AF179" t="str">
        <f>IF(AND(K170&lt;=$AS$7,N170&gt;=$AF$7),"Yellow","Blank")</f>
        <v>Blank</v>
      </c>
      <c r="AG179" t="str">
        <f>IF(AND(K170&lt;=$AT$7,N170&gt;=$AG$7),"Yellow","Blank")</f>
        <v>Blank</v>
      </c>
      <c r="AH179" t="str">
        <f>IF(AND(K170&lt;=$AU$7,N170&gt;=$AH$7),"Yellow","Blank")</f>
        <v>Blank</v>
      </c>
      <c r="AI179" t="str">
        <f>IF(AND(K170&lt;=$AV$7,N170&gt;=$AI$7),"Yellow","Blank")</f>
        <v>Blank</v>
      </c>
      <c r="AJ179" t="str">
        <f>IF(AND(K170&lt;=$AW$7,N170&gt;=$AJ$7),"Yellow","Blank")</f>
        <v>Blank</v>
      </c>
      <c r="AK179" t="str">
        <f>IF(AND(K170&lt;=$AX$7,N170&gt;=$AK$7),"Yellow","Blank")</f>
        <v>Blank</v>
      </c>
      <c r="AL179" t="str">
        <f>IF(AND(K170&lt;=$AY$7,N170&gt;=$AL$7),"Yellow","Blank")</f>
        <v>Blank</v>
      </c>
      <c r="AM179" t="str">
        <f>IF(AND(K170&lt;=$AZ$7,N170&gt;=$AM$7),"Yellow","Blank")</f>
        <v>Blank</v>
      </c>
    </row>
    <row r="180" spans="1:39" ht="13.5" x14ac:dyDescent="0.25">
      <c r="A180" s="3">
        <f t="shared" si="77"/>
        <v>2028</v>
      </c>
      <c r="B180" s="20"/>
      <c r="C180" s="20"/>
      <c r="D180" s="20"/>
      <c r="E180" s="20"/>
      <c r="F180" s="20"/>
      <c r="G180" s="20"/>
      <c r="H180" s="20"/>
      <c r="I180" s="20"/>
      <c r="J180" s="20"/>
      <c r="K180" s="20"/>
      <c r="L180" s="20"/>
      <c r="M180" s="20"/>
      <c r="N180" s="59">
        <f t="shared" ref="N180:N182" si="78">SUM(B180:M180)</f>
        <v>0</v>
      </c>
      <c r="O180" s="59"/>
      <c r="P180" s="24"/>
      <c r="AB180" t="str">
        <f>IF(AND(K170&lt;=$AO$8,N170&gt;=$AB$8),"Yellow","Blank")</f>
        <v>Blank</v>
      </c>
      <c r="AC180" t="str">
        <f>IF(AND(K170&lt;=$AP$8,N170&gt;=$AC$8),"Yellow","Blank")</f>
        <v>Blank</v>
      </c>
      <c r="AD180" t="str">
        <f>IF(AND(K170&lt;=$AQ$8,N170&gt;=$AD$8),"Yellow","Blank")</f>
        <v>Blank</v>
      </c>
      <c r="AE180" t="str">
        <f>IF(AND(K170&lt;=$AR$8,N170&gt;=$AE$8),"Yellow","Blank")</f>
        <v>Blank</v>
      </c>
      <c r="AF180" t="str">
        <f>IF(AND(K170&lt;=$AS$8,N170&gt;=$AF$8),"Yellow","Blank")</f>
        <v>Blank</v>
      </c>
      <c r="AG180" t="str">
        <f>IF(AND(K170&lt;=$AT$8,N170&gt;=$AG$8),"Yellow","Blank")</f>
        <v>Blank</v>
      </c>
      <c r="AH180" t="str">
        <f>IF(AND(K170&lt;=$AT$8,N170&gt;=$AH$8),"Yellow","Blank")</f>
        <v>Blank</v>
      </c>
      <c r="AI180" t="str">
        <f>IF(AND(K170&lt;=$AV$8,N170&gt;=$AI$8),"Yellow","Blank")</f>
        <v>Blank</v>
      </c>
      <c r="AJ180" t="str">
        <f>IF(AND(K170&lt;=$AW$8,N170&gt;=$AJ$8),"Yellow","Blank")</f>
        <v>Blank</v>
      </c>
      <c r="AK180" t="str">
        <f>IF(AND(K170&lt;=$AX$8,N170&gt;=$AK$8),"Yellow","Blank")</f>
        <v>Blank</v>
      </c>
      <c r="AL180" t="str">
        <f>IF(AND(K170&lt;=$AY$8,N170&gt;=$AL$8),"Yellow","Blank")</f>
        <v>Blank</v>
      </c>
      <c r="AM180" t="str">
        <f>IF(AND(K170&lt;=$AZ$8,N170&gt;=$AM$8),"Yellow","Blank")</f>
        <v>Blank</v>
      </c>
    </row>
    <row r="181" spans="1:39" ht="13.5" x14ac:dyDescent="0.25">
      <c r="A181" s="3">
        <f t="shared" si="77"/>
        <v>2029</v>
      </c>
      <c r="B181" s="20"/>
      <c r="C181" s="20"/>
      <c r="D181" s="20"/>
      <c r="E181" s="20"/>
      <c r="F181" s="20"/>
      <c r="G181" s="20"/>
      <c r="H181" s="20"/>
      <c r="I181" s="20"/>
      <c r="J181" s="20"/>
      <c r="K181" s="20"/>
      <c r="L181" s="20"/>
      <c r="M181" s="20"/>
      <c r="N181" s="59">
        <f t="shared" si="78"/>
        <v>0</v>
      </c>
      <c r="O181" s="59"/>
      <c r="P181" s="1"/>
      <c r="AB181" t="str">
        <f>IF(AND(K170&lt;=$AO$9,N170&gt;=$AB$9),"Yellow","Blank")</f>
        <v>Blank</v>
      </c>
      <c r="AC181" t="str">
        <f>IF(AND(K170&lt;=$AP$9,N170&gt;=$AC$9),"Yellow","Blank")</f>
        <v>Blank</v>
      </c>
      <c r="AD181" t="str">
        <f>IF(AND(K170&lt;=$AQ$9,N170&gt;=$AD$9),"Yellow","Blank")</f>
        <v>Blank</v>
      </c>
      <c r="AE181" t="str">
        <f>IF(AND(K170&lt;=$AR$9,N170&gt;=$AE$9),"Yellow","Blank")</f>
        <v>Blank</v>
      </c>
      <c r="AF181" t="str">
        <f>IF(AND(K170&lt;=$AS$9,N170&gt;=$AF$9),"Yellow","Blank")</f>
        <v>Blank</v>
      </c>
      <c r="AG181" t="str">
        <f>IF(AND(K170&lt;=$AT$9,N170&gt;=$AG$9),"Yellow","Blank")</f>
        <v>Blank</v>
      </c>
      <c r="AH181" t="str">
        <f>IF(AND(K170&lt;=$AU$9,N170&gt;=$AH$9),"Yellow","Blank")</f>
        <v>Blank</v>
      </c>
      <c r="AI181" t="str">
        <f>IF(AND(K170&lt;=$AV$9,N170&gt;=$AI$9),"Yellow","Blank")</f>
        <v>Blank</v>
      </c>
      <c r="AJ181" t="str">
        <f>IF(AND(K170&lt;=$AW$9,N170&gt;=$AJ$9),"Yellow","Blank")</f>
        <v>Blank</v>
      </c>
      <c r="AK181" t="str">
        <f>IF(AND(K170&lt;=$AX$9,N170&gt;=$AK$9),"Yellow","Blank")</f>
        <v>Blank</v>
      </c>
      <c r="AL181" t="str">
        <f>IF(AND(K170&lt;=$AY$9,N170&gt;=$AL$9),"Yellow","Blank")</f>
        <v>Blank</v>
      </c>
      <c r="AM181" t="str">
        <f>IF(AND(K170&lt;=$AZ$9,N170&gt;=$AM$9),"Yellow","Blank")</f>
        <v>Blank</v>
      </c>
    </row>
    <row r="182" spans="1:39" ht="13.5" x14ac:dyDescent="0.25">
      <c r="A182" s="3">
        <f t="shared" si="77"/>
        <v>2030</v>
      </c>
      <c r="B182" s="20"/>
      <c r="C182" s="20"/>
      <c r="D182" s="20"/>
      <c r="E182" s="20"/>
      <c r="F182" s="20"/>
      <c r="G182" s="20"/>
      <c r="H182" s="20"/>
      <c r="I182" s="20"/>
      <c r="J182" s="20"/>
      <c r="K182" s="20"/>
      <c r="L182" s="20"/>
      <c r="M182" s="20"/>
      <c r="N182" s="59">
        <f t="shared" si="78"/>
        <v>0</v>
      </c>
      <c r="O182" s="59"/>
      <c r="P182" s="1"/>
      <c r="AB182" t="str">
        <f>IF(AND(K170&lt;=$AO$10,N170&gt;=$AB$10),"Yellow","Blank")</f>
        <v>Blank</v>
      </c>
      <c r="AC182" t="str">
        <f>IF(AND(K170&lt;=$AP$10,N170&gt;=$AC$10),"Yellow","Blank")</f>
        <v>Blank</v>
      </c>
      <c r="AD182" t="str">
        <f>IF(AND(K170&lt;=$AQ$10,N170&gt;=$AD$10),"Yellow","Blank")</f>
        <v>Blank</v>
      </c>
      <c r="AE182" t="str">
        <f>IF(AND(K170&lt;=$AR$10,N170&gt;=$AE$10),"Yellow","Blank")</f>
        <v>Blank</v>
      </c>
      <c r="AF182" t="str">
        <f>IF(AND(K170&lt;=$AS$10,N170&gt;=$AF$10),"Yellow","Blank")</f>
        <v>Blank</v>
      </c>
      <c r="AG182" t="str">
        <f>IF(AND(K170&lt;=$AT$10,N170&gt;=$AG$10),"Yellow","Blank")</f>
        <v>Blank</v>
      </c>
      <c r="AH182" t="str">
        <f>IF(AND(K170&lt;=$AU$10,N170&gt;=$AH$10),"Yellow","Blank")</f>
        <v>Blank</v>
      </c>
      <c r="AI182" t="str">
        <f>IF(AND(K170&lt;=$AV$10,N170&gt;=$AI$10),"Yellow","Blank")</f>
        <v>Blank</v>
      </c>
      <c r="AJ182" t="str">
        <f>IF(AND(K170&lt;=$AW$10,N170&gt;=$AJ$10),"Yellow","Blank")</f>
        <v>Blank</v>
      </c>
      <c r="AK182" t="str">
        <f>IF(AND(K170&lt;=$AX$10,N170&gt;=$AK$10),"Yellow","Blank")</f>
        <v>Blank</v>
      </c>
      <c r="AL182" t="str">
        <f>IF(AND(K170&lt;=$AY$10,N170&gt;=$AL$10),"Yellow","Blank")</f>
        <v>Blank</v>
      </c>
      <c r="AM182" t="str">
        <f>IF(AND(K170&lt;=$AZ$10,N170&gt;=$AM$10),"Yellow","Blank")</f>
        <v>Blank</v>
      </c>
    </row>
    <row r="183" spans="1:39" ht="12.75" customHeight="1" x14ac:dyDescent="0.25">
      <c r="A183" s="60" t="s">
        <v>15</v>
      </c>
      <c r="B183" s="61"/>
      <c r="C183" s="61"/>
      <c r="D183" s="61"/>
      <c r="E183" s="61"/>
      <c r="F183" s="61"/>
      <c r="G183" s="61"/>
      <c r="H183" s="61"/>
      <c r="I183" s="61"/>
      <c r="J183" s="61"/>
      <c r="K183" s="61"/>
      <c r="L183" s="61"/>
      <c r="M183" s="61"/>
      <c r="N183" s="59">
        <f t="shared" ref="N183" si="79">SUM(N175:O182)</f>
        <v>0</v>
      </c>
      <c r="O183" s="59"/>
    </row>
    <row r="184" spans="1:39" x14ac:dyDescent="0.2">
      <c r="A184" s="5"/>
      <c r="B184" s="5"/>
      <c r="C184" s="5"/>
      <c r="D184" s="5"/>
      <c r="E184" s="5"/>
      <c r="F184" s="5"/>
      <c r="G184" s="5"/>
      <c r="H184" s="5"/>
      <c r="I184" s="5"/>
      <c r="J184" s="5"/>
      <c r="K184" s="5"/>
      <c r="L184" s="5"/>
      <c r="M184" s="5"/>
      <c r="N184" s="5"/>
      <c r="O184" s="5"/>
    </row>
    <row r="185" spans="1:39" s="8" customFormat="1" ht="25.5" customHeight="1" x14ac:dyDescent="0.2">
      <c r="A185" s="57" t="s">
        <v>17</v>
      </c>
      <c r="B185" s="57"/>
      <c r="C185" s="58"/>
      <c r="D185" s="58"/>
      <c r="E185" s="58"/>
      <c r="F185" s="58"/>
      <c r="G185" s="58"/>
      <c r="H185" s="58"/>
      <c r="I185" s="58"/>
      <c r="J185" s="58"/>
      <c r="K185" s="58"/>
      <c r="L185" s="58"/>
      <c r="M185" s="58"/>
      <c r="N185" s="58"/>
      <c r="O185" s="58"/>
    </row>
    <row r="186" spans="1:39" s="8" customFormat="1" ht="25.5" customHeight="1" x14ac:dyDescent="0.2">
      <c r="A186" s="57" t="s">
        <v>27</v>
      </c>
      <c r="B186" s="57"/>
      <c r="C186" s="26"/>
      <c r="D186" s="57" t="s">
        <v>18</v>
      </c>
      <c r="E186" s="57"/>
      <c r="F186" s="56" t="str">
        <f t="shared" ref="F186" si="80">Q186&amp;$D$5&amp;P186</f>
        <v>M3NU-22-FL-ERAU-030203-0312</v>
      </c>
      <c r="G186" s="56"/>
      <c r="H186" s="56"/>
      <c r="I186" s="56"/>
      <c r="J186" s="32" t="s">
        <v>0</v>
      </c>
      <c r="K186" s="54"/>
      <c r="L186" s="55"/>
      <c r="M186" s="32" t="s">
        <v>1</v>
      </c>
      <c r="N186" s="54"/>
      <c r="O186" s="55"/>
      <c r="P186" s="8">
        <f>P170+1</f>
        <v>12</v>
      </c>
      <c r="Q186" s="8" t="str">
        <f>IF(C186="Major","M2","M3")</f>
        <v>M3</v>
      </c>
    </row>
    <row r="187" spans="1:39" s="8" customFormat="1" ht="25.5" customHeight="1" x14ac:dyDescent="0.2">
      <c r="A187" s="57" t="s">
        <v>28</v>
      </c>
      <c r="B187" s="57"/>
      <c r="C187" s="58"/>
      <c r="D187" s="58"/>
      <c r="E187" s="58"/>
      <c r="F187" s="58"/>
      <c r="G187" s="58"/>
      <c r="H187" s="58"/>
      <c r="I187" s="58"/>
      <c r="J187" s="58"/>
      <c r="K187" s="58"/>
      <c r="L187" s="58"/>
      <c r="M187" s="58"/>
      <c r="N187" s="58"/>
      <c r="O187" s="58"/>
    </row>
    <row r="188" spans="1:39" ht="26.25" customHeight="1" x14ac:dyDescent="0.2">
      <c r="A188" s="57" t="s">
        <v>22</v>
      </c>
      <c r="B188" s="57"/>
      <c r="C188" s="58"/>
      <c r="D188" s="58"/>
      <c r="E188" s="58"/>
      <c r="F188" s="58"/>
      <c r="G188" s="58"/>
      <c r="H188" s="58"/>
      <c r="I188" s="58"/>
      <c r="J188" s="58"/>
      <c r="K188" s="58"/>
      <c r="L188" s="58"/>
      <c r="M188" s="58"/>
      <c r="N188" s="58"/>
      <c r="O188" s="58"/>
    </row>
    <row r="189" spans="1:39" x14ac:dyDescent="0.2">
      <c r="A189" s="66" t="s">
        <v>29</v>
      </c>
      <c r="B189" s="67"/>
      <c r="C189" s="67"/>
      <c r="D189" s="67"/>
      <c r="E189" s="67"/>
      <c r="F189" s="67"/>
      <c r="G189" s="67"/>
      <c r="H189" s="67"/>
      <c r="I189" s="67"/>
      <c r="J189" s="67"/>
      <c r="K189" s="67"/>
      <c r="L189" s="67"/>
      <c r="M189" s="67"/>
      <c r="N189" s="67"/>
      <c r="O189" s="67"/>
    </row>
    <row r="190" spans="1:39" x14ac:dyDescent="0.2">
      <c r="A190" s="33" t="s">
        <v>2</v>
      </c>
      <c r="B190" s="33" t="s">
        <v>3</v>
      </c>
      <c r="C190" s="33" t="s">
        <v>4</v>
      </c>
      <c r="D190" s="33" t="s">
        <v>5</v>
      </c>
      <c r="E190" s="33" t="s">
        <v>6</v>
      </c>
      <c r="F190" s="33" t="s">
        <v>7</v>
      </c>
      <c r="G190" s="33" t="s">
        <v>8</v>
      </c>
      <c r="H190" s="33" t="s">
        <v>9</v>
      </c>
      <c r="I190" s="33" t="s">
        <v>10</v>
      </c>
      <c r="J190" s="33" t="s">
        <v>11</v>
      </c>
      <c r="K190" s="33" t="s">
        <v>12</v>
      </c>
      <c r="L190" s="33" t="s">
        <v>13</v>
      </c>
      <c r="M190" s="33" t="s">
        <v>14</v>
      </c>
      <c r="N190" s="64" t="s">
        <v>15</v>
      </c>
      <c r="O190" s="65"/>
      <c r="P190" s="1"/>
    </row>
    <row r="191" spans="1:39" ht="13.5" x14ac:dyDescent="0.25">
      <c r="A191" s="3">
        <f>A175</f>
        <v>2023</v>
      </c>
      <c r="B191" s="20"/>
      <c r="C191" s="20"/>
      <c r="D191" s="20"/>
      <c r="E191" s="20"/>
      <c r="F191" s="20"/>
      <c r="G191" s="20"/>
      <c r="H191" s="20"/>
      <c r="I191" s="20"/>
      <c r="J191" s="20"/>
      <c r="K191" s="20"/>
      <c r="L191" s="20"/>
      <c r="M191" s="20"/>
      <c r="N191" s="62">
        <f t="shared" ref="N191:N195" si="81">SUM(B191:M191)</f>
        <v>0</v>
      </c>
      <c r="O191" s="63"/>
      <c r="P191" s="1"/>
      <c r="AB191" t="str">
        <f>IF(AND(K186&lt;=$AO$3,N186&gt;=$AB$3),"Yellow","Blank")</f>
        <v>Blank</v>
      </c>
      <c r="AC191" t="str">
        <f>IF(AND(K186&lt;=$AP$3,N186&gt;=$AC$3),"Yellow","Blank")</f>
        <v>Blank</v>
      </c>
      <c r="AD191" t="str">
        <f>IF(AND(K186&lt;=$AQ$3,N186&gt;=$AD$3),"Yellow","Blank")</f>
        <v>Blank</v>
      </c>
      <c r="AE191" t="str">
        <f>IF(AND(K186&lt;=$AR$3,N186&gt;=$AE$3),"Yellow","Blank")</f>
        <v>Blank</v>
      </c>
      <c r="AF191" t="str">
        <f>IF(AND(K186&lt;=$AS$3,N186&gt;=$AF$3),"Yellow","Blank")</f>
        <v>Blank</v>
      </c>
      <c r="AG191" t="str">
        <f>IF(AND(K186&lt;=$AT$3,N186&gt;=$AG$3),"Yellow","Blank")</f>
        <v>Blank</v>
      </c>
      <c r="AH191" t="str">
        <f>IF(AND(K186&lt;=$AU$3,N186&gt;=$AH$3),"Yellow","Blank")</f>
        <v>Blank</v>
      </c>
      <c r="AI191" t="str">
        <f>IF(AND(K186&lt;=$AV$3,N186&gt;=$AI$3),"Yellow","Blank")</f>
        <v>Blank</v>
      </c>
      <c r="AJ191" t="str">
        <f>IF(AND(K186&lt;=$AW$3,N186&gt;=$AJ$3),"Yellow","Blank")</f>
        <v>Blank</v>
      </c>
      <c r="AK191" t="str">
        <f>IF(AND(K186&lt;=$AX$3,N186&gt;=$AK$3),"Yellow","Blank")</f>
        <v>Blank</v>
      </c>
      <c r="AL191" t="str">
        <f>IF(AND(K186&lt;=$AY$3,N186&gt;=$AL$3),"Yellow","Blank")</f>
        <v>Blank</v>
      </c>
      <c r="AM191" t="str">
        <f>IF(AND(K186&lt;=$AZ$3,N186&gt;=$AM$3),"Yellow","Blank")</f>
        <v>Blank</v>
      </c>
    </row>
    <row r="192" spans="1:39" ht="13.5" x14ac:dyDescent="0.25">
      <c r="A192" s="3">
        <f t="shared" ref="A192:A198" si="82">A176</f>
        <v>2024</v>
      </c>
      <c r="B192" s="20"/>
      <c r="C192" s="20"/>
      <c r="D192" s="20"/>
      <c r="E192" s="20"/>
      <c r="F192" s="20"/>
      <c r="G192" s="20"/>
      <c r="H192" s="20"/>
      <c r="I192" s="20"/>
      <c r="J192" s="20"/>
      <c r="K192" s="20"/>
      <c r="L192" s="20"/>
      <c r="M192" s="20"/>
      <c r="N192" s="62">
        <f t="shared" si="81"/>
        <v>0</v>
      </c>
      <c r="O192" s="63"/>
      <c r="P192" s="1"/>
      <c r="AB192" t="str">
        <f>IF(AND(K186&lt;=$AO$4,N186&gt;=$AB$4),"Yellow","Blank")</f>
        <v>Blank</v>
      </c>
      <c r="AC192" t="str">
        <f>IF(AND(K186&lt;=$AP$4,N186&gt;=$AC$4),"Yellow","Blank")</f>
        <v>Blank</v>
      </c>
      <c r="AD192" t="str">
        <f>IF(AND(K186&lt;=$AQ$4,N186&gt;=$AD$4),"Yellow","Blank")</f>
        <v>Blank</v>
      </c>
      <c r="AE192" t="str">
        <f>IF(AND(K186&lt;=$AR$4,N186&gt;=$AE$4),"Yellow","Blank")</f>
        <v>Blank</v>
      </c>
      <c r="AF192" t="str">
        <f>IF(AND(K186&lt;=$AS$4,N186&gt;=$AF$4),"Yellow","Blank")</f>
        <v>Blank</v>
      </c>
      <c r="AG192" t="str">
        <f>IF(AND(K186&lt;=$AT$4,N186&gt;=$AG$4),"Yellow","Blank")</f>
        <v>Blank</v>
      </c>
      <c r="AH192" t="str">
        <f>IF(AND(K186&lt;=$AU$4,N186&gt;=$AH$4),"Yellow","Blank")</f>
        <v>Blank</v>
      </c>
      <c r="AI192" t="str">
        <f>IF(AND(K186&lt;=$AV$4,N186&gt;=$AI$4),"Yellow","Blank")</f>
        <v>Blank</v>
      </c>
      <c r="AJ192" t="str">
        <f>IF(AND(K186&lt;=$AW$4,N186&gt;=$AJ$4),"Yellow","Blank")</f>
        <v>Blank</v>
      </c>
      <c r="AK192" t="str">
        <f>IF(AND(K186&lt;=$AX$4,N186&gt;=$AK$4),"Yellow","Blank")</f>
        <v>Blank</v>
      </c>
      <c r="AL192" t="str">
        <f>IF(AND(K186&lt;=$AY$4,N186&gt;=$AL$4),"Yellow","Blank")</f>
        <v>Blank</v>
      </c>
      <c r="AM192" t="str">
        <f>IF(AND(K186&lt;=$AZ$4,N186&gt;=$AM$4),"Yellow","Blank")</f>
        <v>Blank</v>
      </c>
    </row>
    <row r="193" spans="1:39" ht="13.5" x14ac:dyDescent="0.25">
      <c r="A193" s="3">
        <f t="shared" si="82"/>
        <v>2025</v>
      </c>
      <c r="B193" s="20"/>
      <c r="C193" s="20"/>
      <c r="D193" s="20"/>
      <c r="E193" s="20"/>
      <c r="F193" s="20"/>
      <c r="G193" s="20"/>
      <c r="H193" s="20"/>
      <c r="I193" s="20"/>
      <c r="J193" s="20"/>
      <c r="K193" s="20"/>
      <c r="L193" s="20"/>
      <c r="M193" s="20"/>
      <c r="N193" s="59">
        <f t="shared" si="81"/>
        <v>0</v>
      </c>
      <c r="O193" s="59"/>
      <c r="P193" s="1"/>
      <c r="AB193" t="str">
        <f>IF(AND(K186&lt;=$AO$5,N186&gt;=$AB$5),"Yellow","Blank")</f>
        <v>Blank</v>
      </c>
      <c r="AC193" t="str">
        <f>IF(AND(K186&lt;=$AP$5,N186&gt;=$AC$5),"Yellow","Blank")</f>
        <v>Blank</v>
      </c>
      <c r="AD193" t="str">
        <f>IF(AND(K186&lt;=$AQ$5,N186&gt;=$AD$5),"Yellow","Blank")</f>
        <v>Blank</v>
      </c>
      <c r="AE193" t="str">
        <f>IF(AND(K186&lt;=$AR$5,N186&gt;=$AE$5),"Yellow","Blank")</f>
        <v>Blank</v>
      </c>
      <c r="AF193" t="str">
        <f>IF(AND(K186&lt;=$AS$5,N186&gt;=$AF$5),"Yellow","Blank")</f>
        <v>Blank</v>
      </c>
      <c r="AG193" t="str">
        <f>IF(AND(K186&lt;=$AT$5,N186&gt;=$AG$5),"Yellow","Blank")</f>
        <v>Blank</v>
      </c>
      <c r="AH193" t="str">
        <f>IF(AND(K186&lt;=$AU$5,N186&gt;=$AH$5),"Yellow","Blank")</f>
        <v>Blank</v>
      </c>
      <c r="AI193" t="str">
        <f>IF(AND(K186&lt;=$AV$5,N186&gt;=$AI$5),"Yellow","Blank")</f>
        <v>Blank</v>
      </c>
      <c r="AJ193" t="str">
        <f>IF(AND(K186&lt;=$AW$5,N186&gt;=$AJ$5),"Yellow","Blank")</f>
        <v>Blank</v>
      </c>
      <c r="AK193" t="str">
        <f>IF(AND(K186&lt;=$AX$5,N186&gt;=$AK$5),"Yellow","Blank")</f>
        <v>Blank</v>
      </c>
      <c r="AL193" t="str">
        <f>IF(AND(K186&lt;=$AY$5,N186&gt;=$AL$5),"Yellow","Blank")</f>
        <v>Blank</v>
      </c>
      <c r="AM193" t="str">
        <f>IF(AND(K186&lt;=$AZ$5,N186&gt;=$AM$5),"Yellow","Blank")</f>
        <v>Blank</v>
      </c>
    </row>
    <row r="194" spans="1:39" ht="13.5" x14ac:dyDescent="0.25">
      <c r="A194" s="3">
        <f t="shared" si="82"/>
        <v>2026</v>
      </c>
      <c r="B194" s="20"/>
      <c r="C194" s="20"/>
      <c r="D194" s="20"/>
      <c r="E194" s="20"/>
      <c r="F194" s="20"/>
      <c r="G194" s="20"/>
      <c r="H194" s="20"/>
      <c r="I194" s="20"/>
      <c r="J194" s="20"/>
      <c r="K194" s="20"/>
      <c r="L194" s="20"/>
      <c r="M194" s="20"/>
      <c r="N194" s="59">
        <f t="shared" si="81"/>
        <v>0</v>
      </c>
      <c r="O194" s="59"/>
      <c r="P194" s="1"/>
      <c r="AB194" t="str">
        <f>IF(AND(K186&lt;=$AO$6,N186&gt;=$AB$6),"Yellow","Blank")</f>
        <v>Blank</v>
      </c>
      <c r="AC194" t="str">
        <f>IF(AND(K186&lt;=$AP$6,N186&gt;=$AC$6),"Yellow","Blank")</f>
        <v>Blank</v>
      </c>
      <c r="AD194" t="str">
        <f>IF(AND(K186&lt;=$AQ$6,N186&gt;=$AD$6),"Yellow","Blank")</f>
        <v>Blank</v>
      </c>
      <c r="AE194" t="str">
        <f>IF(AND(K186&lt;=$AR$6,N186&gt;=$AE$6),"Yellow","Blank")</f>
        <v>Blank</v>
      </c>
      <c r="AF194" t="str">
        <f>IF(AND(K186&lt;=$AS$6,N186&gt;=$AF$6),"Yellow","Blank")</f>
        <v>Blank</v>
      </c>
      <c r="AG194" t="str">
        <f>IF(AND(K186&lt;=$AT$6,N186&gt;=$AG$6),"Yellow","Blank")</f>
        <v>Blank</v>
      </c>
      <c r="AH194" t="str">
        <f>IF(AND(K186&lt;=$AU$6,N186&gt;=$AH$6),"Yellow","Blank")</f>
        <v>Blank</v>
      </c>
      <c r="AI194" t="str">
        <f>IF(AND(K186&lt;=$AV$6,N186&gt;=$AI$6),"Yellow","Blank")</f>
        <v>Blank</v>
      </c>
      <c r="AJ194" t="str">
        <f>IF(AND(K186&lt;=$AW$6,N186&gt;=$AJ$6),"Yellow","Blank")</f>
        <v>Blank</v>
      </c>
      <c r="AK194" t="str">
        <f>IF(AND(K186&lt;=$AX$6,N186&gt;=$AK$6),"Yellow","Blank")</f>
        <v>Blank</v>
      </c>
      <c r="AL194" t="str">
        <f>IF(AND(K186&lt;=$AY$6,N186&gt;=$AL$6),"Yellow","Blank")</f>
        <v>Blank</v>
      </c>
      <c r="AM194" t="str">
        <f>IF(AND(K186&lt;=$AZ$6,N186&gt;=$AM$6),"Yellow","Blank")</f>
        <v>Blank</v>
      </c>
    </row>
    <row r="195" spans="1:39" ht="13.5" x14ac:dyDescent="0.25">
      <c r="A195" s="3">
        <f t="shared" si="82"/>
        <v>2027</v>
      </c>
      <c r="B195" s="20"/>
      <c r="C195" s="20"/>
      <c r="D195" s="20"/>
      <c r="E195" s="20"/>
      <c r="F195" s="20"/>
      <c r="G195" s="20"/>
      <c r="H195" s="20"/>
      <c r="I195" s="20"/>
      <c r="J195" s="20"/>
      <c r="K195" s="20"/>
      <c r="L195" s="20"/>
      <c r="M195" s="20"/>
      <c r="N195" s="59">
        <f t="shared" si="81"/>
        <v>0</v>
      </c>
      <c r="O195" s="59"/>
      <c r="P195" s="1"/>
      <c r="AB195" t="str">
        <f>IF(AND(K186&lt;=$AO$7,N186&gt;=$AB$7),"Yellow","Blank")</f>
        <v>Blank</v>
      </c>
      <c r="AC195" t="str">
        <f>IF(AND(K186&lt;=$AP$7,N186&gt;=$AC$7),"Yellow","Blank")</f>
        <v>Blank</v>
      </c>
      <c r="AD195" t="str">
        <f>IF(AND(K186&lt;=$AQ$7,N186&gt;=$AD$7),"Yellow","Blank")</f>
        <v>Blank</v>
      </c>
      <c r="AE195" t="str">
        <f>IF(AND(K186&lt;=$AR$7,N186&gt;=$AE$7),"Yellow","Blank")</f>
        <v>Blank</v>
      </c>
      <c r="AF195" t="str">
        <f>IF(AND(K186&lt;=$AS$7,N186&gt;=$AF$7),"Yellow","Blank")</f>
        <v>Blank</v>
      </c>
      <c r="AG195" t="str">
        <f>IF(AND(K186&lt;=$AT$7,N186&gt;=$AG$7),"Yellow","Blank")</f>
        <v>Blank</v>
      </c>
      <c r="AH195" t="str">
        <f>IF(AND(K186&lt;=$AU$7,N186&gt;=$AH$7),"Yellow","Blank")</f>
        <v>Blank</v>
      </c>
      <c r="AI195" t="str">
        <f>IF(AND(K186&lt;=$AV$7,N186&gt;=$AI$7),"Yellow","Blank")</f>
        <v>Blank</v>
      </c>
      <c r="AJ195" t="str">
        <f>IF(AND(K186&lt;=$AW$7,N186&gt;=$AJ$7),"Yellow","Blank")</f>
        <v>Blank</v>
      </c>
      <c r="AK195" t="str">
        <f>IF(AND(K186&lt;=$AX$7,N186&gt;=$AK$7),"Yellow","Blank")</f>
        <v>Blank</v>
      </c>
      <c r="AL195" t="str">
        <f>IF(AND(K186&lt;=$AY$7,N186&gt;=$AL$7),"Yellow","Blank")</f>
        <v>Blank</v>
      </c>
      <c r="AM195" t="str">
        <f>IF(AND(K186&lt;=$AZ$7,N186&gt;=$AM$7),"Yellow","Blank")</f>
        <v>Blank</v>
      </c>
    </row>
    <row r="196" spans="1:39" ht="13.5" x14ac:dyDescent="0.25">
      <c r="A196" s="3">
        <f t="shared" si="82"/>
        <v>2028</v>
      </c>
      <c r="B196" s="20"/>
      <c r="C196" s="20"/>
      <c r="D196" s="20"/>
      <c r="E196" s="20"/>
      <c r="F196" s="20"/>
      <c r="G196" s="20"/>
      <c r="H196" s="20"/>
      <c r="I196" s="20"/>
      <c r="J196" s="20"/>
      <c r="K196" s="20"/>
      <c r="L196" s="20"/>
      <c r="M196" s="20"/>
      <c r="N196" s="59">
        <f t="shared" ref="N196:N198" si="83">SUM(B196:M196)</f>
        <v>0</v>
      </c>
      <c r="O196" s="59"/>
      <c r="P196" s="24"/>
      <c r="AB196" t="str">
        <f>IF(AND(K186&lt;=$AO$8,N186&gt;=$AB$8),"Yellow","Blank")</f>
        <v>Blank</v>
      </c>
      <c r="AC196" t="str">
        <f>IF(AND(K186&lt;=$AP$8,N186&gt;=$AC$8),"Yellow","Blank")</f>
        <v>Blank</v>
      </c>
      <c r="AD196" t="str">
        <f>IF(AND(K186&lt;=$AQ$8,N186&gt;=$AD$8),"Yellow","Blank")</f>
        <v>Blank</v>
      </c>
      <c r="AE196" t="str">
        <f>IF(AND(K186&lt;=$AR$8,N186&gt;=$AE$8),"Yellow","Blank")</f>
        <v>Blank</v>
      </c>
      <c r="AF196" t="str">
        <f>IF(AND(K186&lt;=$AS$8,N186&gt;=$AF$8),"Yellow","Blank")</f>
        <v>Blank</v>
      </c>
      <c r="AG196" t="str">
        <f>IF(AND(K186&lt;=$AT$8,N186&gt;=$AG$8),"Yellow","Blank")</f>
        <v>Blank</v>
      </c>
      <c r="AH196" t="str">
        <f>IF(AND(K186&lt;=$AT$8,N186&gt;=$AH$8),"Yellow","Blank")</f>
        <v>Blank</v>
      </c>
      <c r="AI196" t="str">
        <f>IF(AND(K186&lt;=$AV$8,N186&gt;=$AI$8),"Yellow","Blank")</f>
        <v>Blank</v>
      </c>
      <c r="AJ196" t="str">
        <f>IF(AND(K186&lt;=$AW$8,N186&gt;=$AJ$8),"Yellow","Blank")</f>
        <v>Blank</v>
      </c>
      <c r="AK196" t="str">
        <f>IF(AND(K186&lt;=$AX$8,N186&gt;=$AK$8),"Yellow","Blank")</f>
        <v>Blank</v>
      </c>
      <c r="AL196" t="str">
        <f>IF(AND(K186&lt;=$AY$8,N186&gt;=$AL$8),"Yellow","Blank")</f>
        <v>Blank</v>
      </c>
      <c r="AM196" t="str">
        <f>IF(AND(K186&lt;=$AZ$8,N186&gt;=$AM$8),"Yellow","Blank")</f>
        <v>Blank</v>
      </c>
    </row>
    <row r="197" spans="1:39" ht="13.5" x14ac:dyDescent="0.25">
      <c r="A197" s="3">
        <f t="shared" si="82"/>
        <v>2029</v>
      </c>
      <c r="B197" s="20"/>
      <c r="C197" s="20"/>
      <c r="D197" s="20"/>
      <c r="E197" s="20"/>
      <c r="F197" s="20"/>
      <c r="G197" s="20"/>
      <c r="H197" s="20"/>
      <c r="I197" s="20"/>
      <c r="J197" s="20"/>
      <c r="K197" s="20"/>
      <c r="L197" s="20"/>
      <c r="M197" s="20"/>
      <c r="N197" s="59">
        <f t="shared" si="83"/>
        <v>0</v>
      </c>
      <c r="O197" s="59"/>
      <c r="P197" s="1"/>
      <c r="AB197" t="str">
        <f>IF(AND(K186&lt;=$AO$9,N186&gt;=$AB$9),"Yellow","Blank")</f>
        <v>Blank</v>
      </c>
      <c r="AC197" t="str">
        <f>IF(AND(K186&lt;=$AP$9,N186&gt;=$AC$9),"Yellow","Blank")</f>
        <v>Blank</v>
      </c>
      <c r="AD197" t="str">
        <f>IF(AND(K186&lt;=$AQ$9,N186&gt;=$AD$9),"Yellow","Blank")</f>
        <v>Blank</v>
      </c>
      <c r="AE197" t="str">
        <f>IF(AND(K186&lt;=$AR$9,N186&gt;=$AE$9),"Yellow","Blank")</f>
        <v>Blank</v>
      </c>
      <c r="AF197" t="str">
        <f>IF(AND(K186&lt;=$AS$9,N186&gt;=$AF$9),"Yellow","Blank")</f>
        <v>Blank</v>
      </c>
      <c r="AG197" t="str">
        <f>IF(AND(K186&lt;=$AT$9,N186&gt;=$AG$9),"Yellow","Blank")</f>
        <v>Blank</v>
      </c>
      <c r="AH197" t="str">
        <f>IF(AND(K186&lt;=$AU$9,N186&gt;=$AH$9),"Yellow","Blank")</f>
        <v>Blank</v>
      </c>
      <c r="AI197" t="str">
        <f>IF(AND(K186&lt;=$AV$9,N186&gt;=$AI$9),"Yellow","Blank")</f>
        <v>Blank</v>
      </c>
      <c r="AJ197" t="str">
        <f>IF(AND(K186&lt;=$AW$9,N186&gt;=$AJ$9),"Yellow","Blank")</f>
        <v>Blank</v>
      </c>
      <c r="AK197" t="str">
        <f>IF(AND(K186&lt;=$AX$9,N186&gt;=$AK$9),"Yellow","Blank")</f>
        <v>Blank</v>
      </c>
      <c r="AL197" t="str">
        <f>IF(AND(K186&lt;=$AY$9,N186&gt;=$AL$9),"Yellow","Blank")</f>
        <v>Blank</v>
      </c>
      <c r="AM197" t="str">
        <f>IF(AND(K186&lt;=$AZ$9,N186&gt;=$AM$9),"Yellow","Blank")</f>
        <v>Blank</v>
      </c>
    </row>
    <row r="198" spans="1:39" ht="13.5" x14ac:dyDescent="0.25">
      <c r="A198" s="3">
        <f t="shared" si="82"/>
        <v>2030</v>
      </c>
      <c r="B198" s="20"/>
      <c r="C198" s="20"/>
      <c r="D198" s="20"/>
      <c r="E198" s="20"/>
      <c r="F198" s="20"/>
      <c r="G198" s="20"/>
      <c r="H198" s="20"/>
      <c r="I198" s="20"/>
      <c r="J198" s="20"/>
      <c r="K198" s="20"/>
      <c r="L198" s="20"/>
      <c r="M198" s="20"/>
      <c r="N198" s="59">
        <f t="shared" si="83"/>
        <v>0</v>
      </c>
      <c r="O198" s="59"/>
      <c r="P198" s="1"/>
      <c r="AB198" t="str">
        <f>IF(AND(K186&lt;=$AO$10,N186&gt;=$AB$10),"Yellow","Blank")</f>
        <v>Blank</v>
      </c>
      <c r="AC198" t="str">
        <f>IF(AND(K186&lt;=$AP$10,N186&gt;=$AC$10),"Yellow","Blank")</f>
        <v>Blank</v>
      </c>
      <c r="AD198" t="str">
        <f>IF(AND(K186&lt;=$AQ$10,N186&gt;=$AD$10),"Yellow","Blank")</f>
        <v>Blank</v>
      </c>
      <c r="AE198" t="str">
        <f>IF(AND(K186&lt;=$AR$10,N186&gt;=$AE$10),"Yellow","Blank")</f>
        <v>Blank</v>
      </c>
      <c r="AF198" t="str">
        <f>IF(AND(K186&lt;=$AS$10,N186&gt;=$AF$10),"Yellow","Blank")</f>
        <v>Blank</v>
      </c>
      <c r="AG198" t="str">
        <f>IF(AND(K186&lt;=$AT$10,N186&gt;=$AG$10),"Yellow","Blank")</f>
        <v>Blank</v>
      </c>
      <c r="AH198" t="str">
        <f>IF(AND(K186&lt;=$AU$10,N186&gt;=$AH$10),"Yellow","Blank")</f>
        <v>Blank</v>
      </c>
      <c r="AI198" t="str">
        <f>IF(AND(K186&lt;=$AV$10,N186&gt;=$AI$10),"Yellow","Blank")</f>
        <v>Blank</v>
      </c>
      <c r="AJ198" t="str">
        <f>IF(AND(K186&lt;=$AW$10,N186&gt;=$AJ$10),"Yellow","Blank")</f>
        <v>Blank</v>
      </c>
      <c r="AK198" t="str">
        <f>IF(AND(K186&lt;=$AX$10,N186&gt;=$AK$10),"Yellow","Blank")</f>
        <v>Blank</v>
      </c>
      <c r="AL198" t="str">
        <f>IF(AND(K186&lt;=$AY$10,N186&gt;=$AL$10),"Yellow","Blank")</f>
        <v>Blank</v>
      </c>
      <c r="AM198" t="str">
        <f>IF(AND(K186&lt;=$AZ$10,N186&gt;=$AM$10),"Yellow","Blank")</f>
        <v>Blank</v>
      </c>
    </row>
    <row r="199" spans="1:39" ht="12.75" customHeight="1" x14ac:dyDescent="0.25">
      <c r="A199" s="60" t="s">
        <v>15</v>
      </c>
      <c r="B199" s="61"/>
      <c r="C199" s="61"/>
      <c r="D199" s="61"/>
      <c r="E199" s="61"/>
      <c r="F199" s="61"/>
      <c r="G199" s="61"/>
      <c r="H199" s="61"/>
      <c r="I199" s="61"/>
      <c r="J199" s="61"/>
      <c r="K199" s="61"/>
      <c r="L199" s="61"/>
      <c r="M199" s="61"/>
      <c r="N199" s="59">
        <f t="shared" ref="N199" si="84">SUM(N191:O198)</f>
        <v>0</v>
      </c>
      <c r="O199" s="59"/>
    </row>
    <row r="200" spans="1:39" x14ac:dyDescent="0.2">
      <c r="A200" s="5"/>
      <c r="B200" s="5"/>
      <c r="C200" s="5"/>
      <c r="D200" s="5"/>
      <c r="E200" s="5"/>
      <c r="F200" s="5"/>
      <c r="G200" s="5"/>
      <c r="H200" s="5"/>
      <c r="I200" s="5"/>
      <c r="J200" s="5"/>
      <c r="K200" s="5"/>
      <c r="L200" s="5"/>
      <c r="M200" s="5"/>
      <c r="N200" s="5"/>
      <c r="O200" s="5"/>
    </row>
    <row r="201" spans="1:39" s="8" customFormat="1" ht="25.5" customHeight="1" x14ac:dyDescent="0.2">
      <c r="A201" s="57" t="s">
        <v>17</v>
      </c>
      <c r="B201" s="57"/>
      <c r="C201" s="58"/>
      <c r="D201" s="58"/>
      <c r="E201" s="58"/>
      <c r="F201" s="58"/>
      <c r="G201" s="58"/>
      <c r="H201" s="58"/>
      <c r="I201" s="58"/>
      <c r="J201" s="58"/>
      <c r="K201" s="58"/>
      <c r="L201" s="58"/>
      <c r="M201" s="58"/>
      <c r="N201" s="58"/>
      <c r="O201" s="58"/>
    </row>
    <row r="202" spans="1:39" s="8" customFormat="1" ht="25.5" customHeight="1" x14ac:dyDescent="0.2">
      <c r="A202" s="57" t="s">
        <v>27</v>
      </c>
      <c r="B202" s="57"/>
      <c r="C202" s="26"/>
      <c r="D202" s="57" t="s">
        <v>18</v>
      </c>
      <c r="E202" s="57"/>
      <c r="F202" s="56" t="str">
        <f t="shared" ref="F202" si="85">Q202&amp;$D$5&amp;P202</f>
        <v>M3NU-22-FL-ERAU-030203-0313</v>
      </c>
      <c r="G202" s="56"/>
      <c r="H202" s="56"/>
      <c r="I202" s="56"/>
      <c r="J202" s="32" t="s">
        <v>0</v>
      </c>
      <c r="K202" s="54"/>
      <c r="L202" s="55"/>
      <c r="M202" s="32" t="s">
        <v>1</v>
      </c>
      <c r="N202" s="54"/>
      <c r="O202" s="55"/>
      <c r="P202" s="8">
        <f>P186+1</f>
        <v>13</v>
      </c>
      <c r="Q202" s="8" t="str">
        <f>IF(C202="Major","M2","M3")</f>
        <v>M3</v>
      </c>
    </row>
    <row r="203" spans="1:39" s="8" customFormat="1" ht="25.5" customHeight="1" x14ac:dyDescent="0.2">
      <c r="A203" s="57" t="s">
        <v>28</v>
      </c>
      <c r="B203" s="57"/>
      <c r="C203" s="58"/>
      <c r="D203" s="58"/>
      <c r="E203" s="58"/>
      <c r="F203" s="58"/>
      <c r="G203" s="58"/>
      <c r="H203" s="58"/>
      <c r="I203" s="58"/>
      <c r="J203" s="58"/>
      <c r="K203" s="58"/>
      <c r="L203" s="58"/>
      <c r="M203" s="58"/>
      <c r="N203" s="58"/>
      <c r="O203" s="58"/>
    </row>
    <row r="204" spans="1:39" ht="26.25" customHeight="1" x14ac:dyDescent="0.2">
      <c r="A204" s="57" t="s">
        <v>22</v>
      </c>
      <c r="B204" s="57"/>
      <c r="C204" s="58"/>
      <c r="D204" s="58"/>
      <c r="E204" s="58"/>
      <c r="F204" s="58"/>
      <c r="G204" s="58"/>
      <c r="H204" s="58"/>
      <c r="I204" s="58"/>
      <c r="J204" s="58"/>
      <c r="K204" s="58"/>
      <c r="L204" s="58"/>
      <c r="M204" s="58"/>
      <c r="N204" s="58"/>
      <c r="O204" s="58"/>
    </row>
    <row r="205" spans="1:39" x14ac:dyDescent="0.2">
      <c r="A205" s="66" t="s">
        <v>29</v>
      </c>
      <c r="B205" s="67"/>
      <c r="C205" s="67"/>
      <c r="D205" s="67"/>
      <c r="E205" s="67"/>
      <c r="F205" s="67"/>
      <c r="G205" s="67"/>
      <c r="H205" s="67"/>
      <c r="I205" s="67"/>
      <c r="J205" s="67"/>
      <c r="K205" s="67"/>
      <c r="L205" s="67"/>
      <c r="M205" s="67"/>
      <c r="N205" s="67"/>
      <c r="O205" s="67"/>
    </row>
    <row r="206" spans="1:39" x14ac:dyDescent="0.2">
      <c r="A206" s="33" t="s">
        <v>2</v>
      </c>
      <c r="B206" s="33" t="s">
        <v>3</v>
      </c>
      <c r="C206" s="33" t="s">
        <v>4</v>
      </c>
      <c r="D206" s="33" t="s">
        <v>5</v>
      </c>
      <c r="E206" s="33" t="s">
        <v>6</v>
      </c>
      <c r="F206" s="33" t="s">
        <v>7</v>
      </c>
      <c r="G206" s="33" t="s">
        <v>8</v>
      </c>
      <c r="H206" s="33" t="s">
        <v>9</v>
      </c>
      <c r="I206" s="33" t="s">
        <v>10</v>
      </c>
      <c r="J206" s="33" t="s">
        <v>11</v>
      </c>
      <c r="K206" s="33" t="s">
        <v>12</v>
      </c>
      <c r="L206" s="33" t="s">
        <v>13</v>
      </c>
      <c r="M206" s="33" t="s">
        <v>14</v>
      </c>
      <c r="N206" s="64" t="s">
        <v>15</v>
      </c>
      <c r="O206" s="65"/>
      <c r="P206" s="1"/>
    </row>
    <row r="207" spans="1:39" ht="13.5" x14ac:dyDescent="0.25">
      <c r="A207" s="3">
        <f>A191</f>
        <v>2023</v>
      </c>
      <c r="B207" s="20"/>
      <c r="C207" s="20"/>
      <c r="D207" s="20"/>
      <c r="E207" s="20"/>
      <c r="F207" s="20"/>
      <c r="G207" s="20"/>
      <c r="H207" s="20"/>
      <c r="I207" s="20"/>
      <c r="J207" s="20"/>
      <c r="K207" s="20"/>
      <c r="L207" s="20"/>
      <c r="M207" s="20"/>
      <c r="N207" s="62">
        <f t="shared" ref="N207:N211" si="86">SUM(B207:M207)</f>
        <v>0</v>
      </c>
      <c r="O207" s="63"/>
      <c r="P207" s="1"/>
      <c r="AB207" t="str">
        <f>IF(AND(K202&lt;=$AO$3,N202&gt;=$AB$3),"Yellow","Blank")</f>
        <v>Blank</v>
      </c>
      <c r="AC207" t="str">
        <f>IF(AND(K202&lt;=$AP$3,N202&gt;=$AC$3),"Yellow","Blank")</f>
        <v>Blank</v>
      </c>
      <c r="AD207" t="str">
        <f>IF(AND(K202&lt;=$AQ$3,N202&gt;=$AD$3),"Yellow","Blank")</f>
        <v>Blank</v>
      </c>
      <c r="AE207" t="str">
        <f>IF(AND(K202&lt;=$AR$3,N202&gt;=$AE$3),"Yellow","Blank")</f>
        <v>Blank</v>
      </c>
      <c r="AF207" t="str">
        <f>IF(AND(K202&lt;=$AS$3,N202&gt;=$AF$3),"Yellow","Blank")</f>
        <v>Blank</v>
      </c>
      <c r="AG207" t="str">
        <f>IF(AND(K202&lt;=$AT$3,N202&gt;=$AG$3),"Yellow","Blank")</f>
        <v>Blank</v>
      </c>
      <c r="AH207" t="str">
        <f>IF(AND(K202&lt;=$AU$3,N202&gt;=$AH$3),"Yellow","Blank")</f>
        <v>Blank</v>
      </c>
      <c r="AI207" t="str">
        <f>IF(AND(K202&lt;=$AV$3,N202&gt;=$AI$3),"Yellow","Blank")</f>
        <v>Blank</v>
      </c>
      <c r="AJ207" t="str">
        <f>IF(AND(K202&lt;=$AW$3,N202&gt;=$AJ$3),"Yellow","Blank")</f>
        <v>Blank</v>
      </c>
      <c r="AK207" t="str">
        <f>IF(AND(K202&lt;=$AX$3,N202&gt;=$AK$3),"Yellow","Blank")</f>
        <v>Blank</v>
      </c>
      <c r="AL207" t="str">
        <f>IF(AND(K202&lt;=$AY$3,N202&gt;=$AL$3),"Yellow","Blank")</f>
        <v>Blank</v>
      </c>
      <c r="AM207" t="str">
        <f>IF(AND(K202&lt;=$AZ$3,N202&gt;=$AM$3),"Yellow","Blank")</f>
        <v>Blank</v>
      </c>
    </row>
    <row r="208" spans="1:39" ht="13.5" x14ac:dyDescent="0.25">
      <c r="A208" s="3">
        <f t="shared" ref="A208:A214" si="87">A192</f>
        <v>2024</v>
      </c>
      <c r="B208" s="20"/>
      <c r="C208" s="20"/>
      <c r="D208" s="20"/>
      <c r="E208" s="20"/>
      <c r="F208" s="20"/>
      <c r="G208" s="20"/>
      <c r="H208" s="20"/>
      <c r="I208" s="20"/>
      <c r="J208" s="20"/>
      <c r="K208" s="20"/>
      <c r="L208" s="20"/>
      <c r="M208" s="20"/>
      <c r="N208" s="62">
        <f t="shared" si="86"/>
        <v>0</v>
      </c>
      <c r="O208" s="63"/>
      <c r="P208" s="1"/>
      <c r="AB208" t="str">
        <f>IF(AND(K202&lt;=$AO$4,N202&gt;=$AB$4),"Yellow","Blank")</f>
        <v>Blank</v>
      </c>
      <c r="AC208" t="str">
        <f>IF(AND(K202&lt;=$AP$4,N202&gt;=$AC$4),"Yellow","Blank")</f>
        <v>Blank</v>
      </c>
      <c r="AD208" t="str">
        <f>IF(AND(K202&lt;=$AQ$4,N202&gt;=$AD$4),"Yellow","Blank")</f>
        <v>Blank</v>
      </c>
      <c r="AE208" t="str">
        <f>IF(AND(K202&lt;=$AR$4,N202&gt;=$AE$4),"Yellow","Blank")</f>
        <v>Blank</v>
      </c>
      <c r="AF208" t="str">
        <f>IF(AND(K202&lt;=$AS$4,N202&gt;=$AF$4),"Yellow","Blank")</f>
        <v>Blank</v>
      </c>
      <c r="AG208" t="str">
        <f>IF(AND(K202&lt;=$AT$4,N202&gt;=$AG$4),"Yellow","Blank")</f>
        <v>Blank</v>
      </c>
      <c r="AH208" t="str">
        <f>IF(AND(K202&lt;=$AU$4,N202&gt;=$AH$4),"Yellow","Blank")</f>
        <v>Blank</v>
      </c>
      <c r="AI208" t="str">
        <f>IF(AND(K202&lt;=$AV$4,N202&gt;=$AI$4),"Yellow","Blank")</f>
        <v>Blank</v>
      </c>
      <c r="AJ208" t="str">
        <f>IF(AND(K202&lt;=$AW$4,N202&gt;=$AJ$4),"Yellow","Blank")</f>
        <v>Blank</v>
      </c>
      <c r="AK208" t="str">
        <f>IF(AND(K202&lt;=$AX$4,N202&gt;=$AK$4),"Yellow","Blank")</f>
        <v>Blank</v>
      </c>
      <c r="AL208" t="str">
        <f>IF(AND(K202&lt;=$AY$4,N202&gt;=$AL$4),"Yellow","Blank")</f>
        <v>Blank</v>
      </c>
      <c r="AM208" t="str">
        <f>IF(AND(K202&lt;=$AZ$4,N202&gt;=$AM$4),"Yellow","Blank")</f>
        <v>Blank</v>
      </c>
    </row>
    <row r="209" spans="1:39" ht="13.5" x14ac:dyDescent="0.25">
      <c r="A209" s="3">
        <f t="shared" si="87"/>
        <v>2025</v>
      </c>
      <c r="B209" s="20"/>
      <c r="C209" s="20"/>
      <c r="D209" s="20"/>
      <c r="E209" s="20"/>
      <c r="F209" s="20"/>
      <c r="G209" s="20"/>
      <c r="H209" s="20"/>
      <c r="I209" s="20"/>
      <c r="J209" s="20"/>
      <c r="K209" s="20"/>
      <c r="L209" s="20"/>
      <c r="M209" s="20"/>
      <c r="N209" s="59">
        <f t="shared" si="86"/>
        <v>0</v>
      </c>
      <c r="O209" s="59"/>
      <c r="P209" s="1"/>
      <c r="AB209" t="str">
        <f>IF(AND(K202&lt;=$AO$5,N202&gt;=$AB$5),"Yellow","Blank")</f>
        <v>Blank</v>
      </c>
      <c r="AC209" t="str">
        <f>IF(AND(K202&lt;=$AP$5,N202&gt;=$AC$5),"Yellow","Blank")</f>
        <v>Blank</v>
      </c>
      <c r="AD209" t="str">
        <f>IF(AND(K202&lt;=$AQ$5,N202&gt;=$AD$5),"Yellow","Blank")</f>
        <v>Blank</v>
      </c>
      <c r="AE209" t="str">
        <f>IF(AND(K202&lt;=$AR$5,N202&gt;=$AE$5),"Yellow","Blank")</f>
        <v>Blank</v>
      </c>
      <c r="AF209" t="str">
        <f>IF(AND(K202&lt;=$AS$5,N202&gt;=$AF$5),"Yellow","Blank")</f>
        <v>Blank</v>
      </c>
      <c r="AG209" t="str">
        <f>IF(AND(K202&lt;=$AT$5,N202&gt;=$AG$5),"Yellow","Blank")</f>
        <v>Blank</v>
      </c>
      <c r="AH209" t="str">
        <f>IF(AND(K202&lt;=$AU$5,N202&gt;=$AH$5),"Yellow","Blank")</f>
        <v>Blank</v>
      </c>
      <c r="AI209" t="str">
        <f>IF(AND(K202&lt;=$AV$5,N202&gt;=$AI$5),"Yellow","Blank")</f>
        <v>Blank</v>
      </c>
      <c r="AJ209" t="str">
        <f>IF(AND(K202&lt;=$AW$5,N202&gt;=$AJ$5),"Yellow","Blank")</f>
        <v>Blank</v>
      </c>
      <c r="AK209" t="str">
        <f>IF(AND(K202&lt;=$AX$5,N202&gt;=$AK$5),"Yellow","Blank")</f>
        <v>Blank</v>
      </c>
      <c r="AL209" t="str">
        <f>IF(AND(K202&lt;=$AY$5,N202&gt;=$AL$5),"Yellow","Blank")</f>
        <v>Blank</v>
      </c>
      <c r="AM209" t="str">
        <f>IF(AND(K202&lt;=$AZ$5,N202&gt;=$AM$5),"Yellow","Blank")</f>
        <v>Blank</v>
      </c>
    </row>
    <row r="210" spans="1:39" ht="13.5" x14ac:dyDescent="0.25">
      <c r="A210" s="3">
        <f t="shared" si="87"/>
        <v>2026</v>
      </c>
      <c r="B210" s="20"/>
      <c r="C210" s="20"/>
      <c r="D210" s="20"/>
      <c r="E210" s="20"/>
      <c r="F210" s="20"/>
      <c r="G210" s="20"/>
      <c r="H210" s="20"/>
      <c r="I210" s="20"/>
      <c r="J210" s="20"/>
      <c r="K210" s="20"/>
      <c r="L210" s="20"/>
      <c r="M210" s="20"/>
      <c r="N210" s="59">
        <f t="shared" si="86"/>
        <v>0</v>
      </c>
      <c r="O210" s="59"/>
      <c r="P210" s="1"/>
      <c r="AB210" t="str">
        <f>IF(AND(K202&lt;=$AO$6,N202&gt;=$AB$6),"Yellow","Blank")</f>
        <v>Blank</v>
      </c>
      <c r="AC210" t="str">
        <f>IF(AND(K202&lt;=$AP$6,N202&gt;=$AC$6),"Yellow","Blank")</f>
        <v>Blank</v>
      </c>
      <c r="AD210" t="str">
        <f>IF(AND(K202&lt;=$AQ$6,N202&gt;=$AD$6),"Yellow","Blank")</f>
        <v>Blank</v>
      </c>
      <c r="AE210" t="str">
        <f>IF(AND(K202&lt;=$AR$6,N202&gt;=$AE$6),"Yellow","Blank")</f>
        <v>Blank</v>
      </c>
      <c r="AF210" t="str">
        <f>IF(AND(K202&lt;=$AS$6,N202&gt;=$AF$6),"Yellow","Blank")</f>
        <v>Blank</v>
      </c>
      <c r="AG210" t="str">
        <f>IF(AND(K202&lt;=$AT$6,N202&gt;=$AG$6),"Yellow","Blank")</f>
        <v>Blank</v>
      </c>
      <c r="AH210" t="str">
        <f>IF(AND(K202&lt;=$AU$6,N202&gt;=$AH$6),"Yellow","Blank")</f>
        <v>Blank</v>
      </c>
      <c r="AI210" t="str">
        <f>IF(AND(K202&lt;=$AV$6,N202&gt;=$AI$6),"Yellow","Blank")</f>
        <v>Blank</v>
      </c>
      <c r="AJ210" t="str">
        <f>IF(AND(K202&lt;=$AW$6,N202&gt;=$AJ$6),"Yellow","Blank")</f>
        <v>Blank</v>
      </c>
      <c r="AK210" t="str">
        <f>IF(AND(K202&lt;=$AX$6,N202&gt;=$AK$6),"Yellow","Blank")</f>
        <v>Blank</v>
      </c>
      <c r="AL210" t="str">
        <f>IF(AND(K202&lt;=$AY$6,N202&gt;=$AL$6),"Yellow","Blank")</f>
        <v>Blank</v>
      </c>
      <c r="AM210" t="str">
        <f>IF(AND(K202&lt;=$AZ$6,N202&gt;=$AM$6),"Yellow","Blank")</f>
        <v>Blank</v>
      </c>
    </row>
    <row r="211" spans="1:39" ht="13.5" x14ac:dyDescent="0.25">
      <c r="A211" s="3">
        <f t="shared" si="87"/>
        <v>2027</v>
      </c>
      <c r="B211" s="20"/>
      <c r="C211" s="20"/>
      <c r="D211" s="20"/>
      <c r="E211" s="20"/>
      <c r="F211" s="20"/>
      <c r="G211" s="20"/>
      <c r="H211" s="20"/>
      <c r="I211" s="20"/>
      <c r="J211" s="20"/>
      <c r="K211" s="20"/>
      <c r="L211" s="20"/>
      <c r="M211" s="20"/>
      <c r="N211" s="59">
        <f t="shared" si="86"/>
        <v>0</v>
      </c>
      <c r="O211" s="59"/>
      <c r="P211" s="1"/>
      <c r="AB211" t="str">
        <f>IF(AND(K202&lt;=$AO$7,N202&gt;=$AB$7),"Yellow","Blank")</f>
        <v>Blank</v>
      </c>
      <c r="AC211" t="str">
        <f>IF(AND(K202&lt;=$AP$7,N202&gt;=$AC$7),"Yellow","Blank")</f>
        <v>Blank</v>
      </c>
      <c r="AD211" t="str">
        <f>IF(AND(K202&lt;=$AQ$7,N202&gt;=$AD$7),"Yellow","Blank")</f>
        <v>Blank</v>
      </c>
      <c r="AE211" t="str">
        <f>IF(AND(K202&lt;=$AR$7,N202&gt;=$AE$7),"Yellow","Blank")</f>
        <v>Blank</v>
      </c>
      <c r="AF211" t="str">
        <f>IF(AND(K202&lt;=$AS$7,N202&gt;=$AF$7),"Yellow","Blank")</f>
        <v>Blank</v>
      </c>
      <c r="AG211" t="str">
        <f>IF(AND(K202&lt;=$AT$7,N202&gt;=$AG$7),"Yellow","Blank")</f>
        <v>Blank</v>
      </c>
      <c r="AH211" t="str">
        <f>IF(AND(K202&lt;=$AU$7,N202&gt;=$AH$7),"Yellow","Blank")</f>
        <v>Blank</v>
      </c>
      <c r="AI211" t="str">
        <f>IF(AND(K202&lt;=$AV$7,N202&gt;=$AI$7),"Yellow","Blank")</f>
        <v>Blank</v>
      </c>
      <c r="AJ211" t="str">
        <f>IF(AND(K202&lt;=$AW$7,N202&gt;=$AJ$7),"Yellow","Blank")</f>
        <v>Blank</v>
      </c>
      <c r="AK211" t="str">
        <f>IF(AND(K202&lt;=$AX$7,N202&gt;=$AK$7),"Yellow","Blank")</f>
        <v>Blank</v>
      </c>
      <c r="AL211" t="str">
        <f>IF(AND(K202&lt;=$AY$7,N202&gt;=$AL$7),"Yellow","Blank")</f>
        <v>Blank</v>
      </c>
      <c r="AM211" t="str">
        <f>IF(AND(K202&lt;=$AZ$7,N202&gt;=$AM$7),"Yellow","Blank")</f>
        <v>Blank</v>
      </c>
    </row>
    <row r="212" spans="1:39" ht="13.5" x14ac:dyDescent="0.25">
      <c r="A212" s="3">
        <f t="shared" si="87"/>
        <v>2028</v>
      </c>
      <c r="B212" s="20"/>
      <c r="C212" s="20"/>
      <c r="D212" s="20"/>
      <c r="E212" s="20"/>
      <c r="F212" s="20"/>
      <c r="G212" s="20"/>
      <c r="H212" s="20"/>
      <c r="I212" s="20"/>
      <c r="J212" s="20"/>
      <c r="K212" s="20"/>
      <c r="L212" s="20"/>
      <c r="M212" s="20"/>
      <c r="N212" s="59">
        <f t="shared" ref="N212:N214" si="88">SUM(B212:M212)</f>
        <v>0</v>
      </c>
      <c r="O212" s="59"/>
      <c r="P212" s="24"/>
      <c r="AB212" t="str">
        <f>IF(AND(K202&lt;=$AO$8,N202&gt;=$AB$8),"Yellow","Blank")</f>
        <v>Blank</v>
      </c>
      <c r="AC212" t="str">
        <f>IF(AND(K202&lt;=$AP$8,N202&gt;=$AC$8),"Yellow","Blank")</f>
        <v>Blank</v>
      </c>
      <c r="AD212" t="str">
        <f>IF(AND(K202&lt;=$AQ$8,N202&gt;=$AD$8),"Yellow","Blank")</f>
        <v>Blank</v>
      </c>
      <c r="AE212" t="str">
        <f>IF(AND(K202&lt;=$AR$8,N202&gt;=$AE$8),"Yellow","Blank")</f>
        <v>Blank</v>
      </c>
      <c r="AF212" t="str">
        <f>IF(AND(K202&lt;=$AS$8,N202&gt;=$AF$8),"Yellow","Blank")</f>
        <v>Blank</v>
      </c>
      <c r="AG212" t="str">
        <f>IF(AND(K202&lt;=$AT$8,N202&gt;=$AG$8),"Yellow","Blank")</f>
        <v>Blank</v>
      </c>
      <c r="AH212" t="str">
        <f>IF(AND(K202&lt;=$AT$8,N202&gt;=$AH$8),"Yellow","Blank")</f>
        <v>Blank</v>
      </c>
      <c r="AI212" t="str">
        <f>IF(AND(K202&lt;=$AV$8,N202&gt;=$AI$8),"Yellow","Blank")</f>
        <v>Blank</v>
      </c>
      <c r="AJ212" t="str">
        <f>IF(AND(K202&lt;=$AW$8,N202&gt;=$AJ$8),"Yellow","Blank")</f>
        <v>Blank</v>
      </c>
      <c r="AK212" t="str">
        <f>IF(AND(K202&lt;=$AX$8,N202&gt;=$AK$8),"Yellow","Blank")</f>
        <v>Blank</v>
      </c>
      <c r="AL212" t="str">
        <f>IF(AND(K202&lt;=$AY$8,N202&gt;=$AL$8),"Yellow","Blank")</f>
        <v>Blank</v>
      </c>
      <c r="AM212" t="str">
        <f>IF(AND(K202&lt;=$AZ$8,N202&gt;=$AM$8),"Yellow","Blank")</f>
        <v>Blank</v>
      </c>
    </row>
    <row r="213" spans="1:39" ht="13.5" x14ac:dyDescent="0.25">
      <c r="A213" s="3">
        <f t="shared" si="87"/>
        <v>2029</v>
      </c>
      <c r="B213" s="20"/>
      <c r="C213" s="20"/>
      <c r="D213" s="20"/>
      <c r="E213" s="20"/>
      <c r="F213" s="20"/>
      <c r="G213" s="20"/>
      <c r="H213" s="20"/>
      <c r="I213" s="20"/>
      <c r="J213" s="20"/>
      <c r="K213" s="20"/>
      <c r="L213" s="20"/>
      <c r="M213" s="20"/>
      <c r="N213" s="59">
        <f t="shared" si="88"/>
        <v>0</v>
      </c>
      <c r="O213" s="59"/>
      <c r="P213" s="1"/>
      <c r="AB213" t="str">
        <f>IF(AND(K202&lt;=$AO$9,N202&gt;=$AB$9),"Yellow","Blank")</f>
        <v>Blank</v>
      </c>
      <c r="AC213" t="str">
        <f>IF(AND(K202&lt;=$AP$9,N202&gt;=$AC$9),"Yellow","Blank")</f>
        <v>Blank</v>
      </c>
      <c r="AD213" t="str">
        <f>IF(AND(K202&lt;=$AQ$9,N202&gt;=$AD$9),"Yellow","Blank")</f>
        <v>Blank</v>
      </c>
      <c r="AE213" t="str">
        <f>IF(AND(K202&lt;=$AR$9,N202&gt;=$AE$9),"Yellow","Blank")</f>
        <v>Blank</v>
      </c>
      <c r="AF213" t="str">
        <f>IF(AND(K202&lt;=$AS$9,N202&gt;=$AF$9),"Yellow","Blank")</f>
        <v>Blank</v>
      </c>
      <c r="AG213" t="str">
        <f>IF(AND(K202&lt;=$AT$9,N202&gt;=$AG$9),"Yellow","Blank")</f>
        <v>Blank</v>
      </c>
      <c r="AH213" t="str">
        <f>IF(AND(K202&lt;=$AU$9,N202&gt;=$AH$9),"Yellow","Blank")</f>
        <v>Blank</v>
      </c>
      <c r="AI213" t="str">
        <f>IF(AND(K202&lt;=$AV$9,N202&gt;=$AI$9),"Yellow","Blank")</f>
        <v>Blank</v>
      </c>
      <c r="AJ213" t="str">
        <f>IF(AND(K202&lt;=$AW$9,N202&gt;=$AJ$9),"Yellow","Blank")</f>
        <v>Blank</v>
      </c>
      <c r="AK213" t="str">
        <f>IF(AND(K202&lt;=$AX$9,N202&gt;=$AK$9),"Yellow","Blank")</f>
        <v>Blank</v>
      </c>
      <c r="AL213" t="str">
        <f>IF(AND(K202&lt;=$AY$9,N202&gt;=$AL$9),"Yellow","Blank")</f>
        <v>Blank</v>
      </c>
      <c r="AM213" t="str">
        <f>IF(AND(K202&lt;=$AZ$9,N202&gt;=$AM$9),"Yellow","Blank")</f>
        <v>Blank</v>
      </c>
    </row>
    <row r="214" spans="1:39" ht="13.5" x14ac:dyDescent="0.25">
      <c r="A214" s="3">
        <f t="shared" si="87"/>
        <v>2030</v>
      </c>
      <c r="B214" s="20"/>
      <c r="C214" s="20"/>
      <c r="D214" s="20"/>
      <c r="E214" s="20"/>
      <c r="F214" s="20"/>
      <c r="G214" s="20"/>
      <c r="H214" s="20"/>
      <c r="I214" s="20"/>
      <c r="J214" s="20"/>
      <c r="K214" s="20"/>
      <c r="L214" s="20"/>
      <c r="M214" s="20"/>
      <c r="N214" s="59">
        <f t="shared" si="88"/>
        <v>0</v>
      </c>
      <c r="O214" s="59"/>
      <c r="P214" s="1"/>
      <c r="AB214" t="str">
        <f>IF(AND(K202&lt;=$AO$10,N202&gt;=$AB$10),"Yellow","Blank")</f>
        <v>Blank</v>
      </c>
      <c r="AC214" t="str">
        <f>IF(AND(K202&lt;=$AP$10,N202&gt;=$AC$10),"Yellow","Blank")</f>
        <v>Blank</v>
      </c>
      <c r="AD214" t="str">
        <f>IF(AND(K202&lt;=$AQ$10,N202&gt;=$AD$10),"Yellow","Blank")</f>
        <v>Blank</v>
      </c>
      <c r="AE214" t="str">
        <f>IF(AND(K202&lt;=$AR$10,N202&gt;=$AE$10),"Yellow","Blank")</f>
        <v>Blank</v>
      </c>
      <c r="AF214" t="str">
        <f>IF(AND(K202&lt;=$AS$10,N202&gt;=$AF$10),"Yellow","Blank")</f>
        <v>Blank</v>
      </c>
      <c r="AG214" t="str">
        <f>IF(AND(K202&lt;=$AT$10,N202&gt;=$AG$10),"Yellow","Blank")</f>
        <v>Blank</v>
      </c>
      <c r="AH214" t="str">
        <f>IF(AND(K202&lt;=$AU$10,N202&gt;=$AH$10),"Yellow","Blank")</f>
        <v>Blank</v>
      </c>
      <c r="AI214" t="str">
        <f>IF(AND(K202&lt;=$AV$10,N202&gt;=$AI$10),"Yellow","Blank")</f>
        <v>Blank</v>
      </c>
      <c r="AJ214" t="str">
        <f>IF(AND(K202&lt;=$AW$10,N202&gt;=$AJ$10),"Yellow","Blank")</f>
        <v>Blank</v>
      </c>
      <c r="AK214" t="str">
        <f>IF(AND(K202&lt;=$AX$10,N202&gt;=$AK$10),"Yellow","Blank")</f>
        <v>Blank</v>
      </c>
      <c r="AL214" t="str">
        <f>IF(AND(K202&lt;=$AY$10,N202&gt;=$AL$10),"Yellow","Blank")</f>
        <v>Blank</v>
      </c>
      <c r="AM214" t="str">
        <f>IF(AND(K202&lt;=$AZ$10,N202&gt;=$AM$10),"Yellow","Blank")</f>
        <v>Blank</v>
      </c>
    </row>
    <row r="215" spans="1:39" ht="12.75" customHeight="1" x14ac:dyDescent="0.25">
      <c r="A215" s="60" t="s">
        <v>15</v>
      </c>
      <c r="B215" s="61"/>
      <c r="C215" s="61"/>
      <c r="D215" s="61"/>
      <c r="E215" s="61"/>
      <c r="F215" s="61"/>
      <c r="G215" s="61"/>
      <c r="H215" s="61"/>
      <c r="I215" s="61"/>
      <c r="J215" s="61"/>
      <c r="K215" s="61"/>
      <c r="L215" s="61"/>
      <c r="M215" s="61"/>
      <c r="N215" s="59">
        <f t="shared" ref="N215" si="89">SUM(N207:O214)</f>
        <v>0</v>
      </c>
      <c r="O215" s="59"/>
    </row>
    <row r="216" spans="1:39" x14ac:dyDescent="0.2">
      <c r="A216" s="5"/>
      <c r="B216" s="5"/>
      <c r="C216" s="5"/>
      <c r="D216" s="5"/>
      <c r="E216" s="5"/>
      <c r="F216" s="5"/>
      <c r="G216" s="5"/>
      <c r="H216" s="5"/>
      <c r="I216" s="5"/>
      <c r="J216" s="5"/>
      <c r="K216" s="5"/>
      <c r="L216" s="5"/>
      <c r="M216" s="5"/>
      <c r="N216" s="5"/>
      <c r="O216" s="5"/>
    </row>
    <row r="217" spans="1:39" s="8" customFormat="1" ht="25.5" customHeight="1" x14ac:dyDescent="0.2">
      <c r="A217" s="57" t="s">
        <v>17</v>
      </c>
      <c r="B217" s="57"/>
      <c r="C217" s="58"/>
      <c r="D217" s="58"/>
      <c r="E217" s="58"/>
      <c r="F217" s="58"/>
      <c r="G217" s="58"/>
      <c r="H217" s="58"/>
      <c r="I217" s="58"/>
      <c r="J217" s="58"/>
      <c r="K217" s="58"/>
      <c r="L217" s="58"/>
      <c r="M217" s="58"/>
      <c r="N217" s="58"/>
      <c r="O217" s="58"/>
    </row>
    <row r="218" spans="1:39" s="8" customFormat="1" ht="25.5" customHeight="1" x14ac:dyDescent="0.2">
      <c r="A218" s="57" t="s">
        <v>27</v>
      </c>
      <c r="B218" s="57"/>
      <c r="C218" s="26"/>
      <c r="D218" s="57" t="s">
        <v>18</v>
      </c>
      <c r="E218" s="57"/>
      <c r="F218" s="56" t="str">
        <f t="shared" ref="F218" si="90">Q218&amp;$D$5&amp;P218</f>
        <v>M3NU-22-FL-ERAU-030203-0314</v>
      </c>
      <c r="G218" s="56"/>
      <c r="H218" s="56"/>
      <c r="I218" s="56"/>
      <c r="J218" s="32" t="s">
        <v>0</v>
      </c>
      <c r="K218" s="54"/>
      <c r="L218" s="55"/>
      <c r="M218" s="32" t="s">
        <v>1</v>
      </c>
      <c r="N218" s="54"/>
      <c r="O218" s="55"/>
      <c r="P218" s="8">
        <f>P202+1</f>
        <v>14</v>
      </c>
      <c r="Q218" s="8" t="str">
        <f>IF(C218="Major","M2","M3")</f>
        <v>M3</v>
      </c>
    </row>
    <row r="219" spans="1:39" s="8" customFormat="1" ht="25.5" customHeight="1" x14ac:dyDescent="0.2">
      <c r="A219" s="57" t="s">
        <v>28</v>
      </c>
      <c r="B219" s="57"/>
      <c r="C219" s="58"/>
      <c r="D219" s="58"/>
      <c r="E219" s="58"/>
      <c r="F219" s="58"/>
      <c r="G219" s="58"/>
      <c r="H219" s="58"/>
      <c r="I219" s="58"/>
      <c r="J219" s="58"/>
      <c r="K219" s="58"/>
      <c r="L219" s="58"/>
      <c r="M219" s="58"/>
      <c r="N219" s="58"/>
      <c r="O219" s="58"/>
    </row>
    <row r="220" spans="1:39" ht="26.25" customHeight="1" x14ac:dyDescent="0.2">
      <c r="A220" s="57" t="s">
        <v>22</v>
      </c>
      <c r="B220" s="57"/>
      <c r="C220" s="58"/>
      <c r="D220" s="58"/>
      <c r="E220" s="58"/>
      <c r="F220" s="58"/>
      <c r="G220" s="58"/>
      <c r="H220" s="58"/>
      <c r="I220" s="58"/>
      <c r="J220" s="58"/>
      <c r="K220" s="58"/>
      <c r="L220" s="58"/>
      <c r="M220" s="58"/>
      <c r="N220" s="58"/>
      <c r="O220" s="58"/>
    </row>
    <row r="221" spans="1:39" x14ac:dyDescent="0.2">
      <c r="A221" s="66" t="s">
        <v>29</v>
      </c>
      <c r="B221" s="67"/>
      <c r="C221" s="67"/>
      <c r="D221" s="67"/>
      <c r="E221" s="67"/>
      <c r="F221" s="67"/>
      <c r="G221" s="67"/>
      <c r="H221" s="67"/>
      <c r="I221" s="67"/>
      <c r="J221" s="67"/>
      <c r="K221" s="67"/>
      <c r="L221" s="67"/>
      <c r="M221" s="67"/>
      <c r="N221" s="67"/>
      <c r="O221" s="67"/>
    </row>
    <row r="222" spans="1:39" x14ac:dyDescent="0.2">
      <c r="A222" s="33" t="s">
        <v>2</v>
      </c>
      <c r="B222" s="33" t="s">
        <v>3</v>
      </c>
      <c r="C222" s="33" t="s">
        <v>4</v>
      </c>
      <c r="D222" s="33" t="s">
        <v>5</v>
      </c>
      <c r="E222" s="33" t="s">
        <v>6</v>
      </c>
      <c r="F222" s="33" t="s">
        <v>7</v>
      </c>
      <c r="G222" s="33" t="s">
        <v>8</v>
      </c>
      <c r="H222" s="33" t="s">
        <v>9</v>
      </c>
      <c r="I222" s="33" t="s">
        <v>10</v>
      </c>
      <c r="J222" s="33" t="s">
        <v>11</v>
      </c>
      <c r="K222" s="33" t="s">
        <v>12</v>
      </c>
      <c r="L222" s="33" t="s">
        <v>13</v>
      </c>
      <c r="M222" s="33" t="s">
        <v>14</v>
      </c>
      <c r="N222" s="64" t="s">
        <v>15</v>
      </c>
      <c r="O222" s="65"/>
      <c r="P222" s="1"/>
    </row>
    <row r="223" spans="1:39" ht="13.5" x14ac:dyDescent="0.25">
      <c r="A223" s="3">
        <f>A207</f>
        <v>2023</v>
      </c>
      <c r="B223" s="20"/>
      <c r="C223" s="20"/>
      <c r="D223" s="20"/>
      <c r="E223" s="20"/>
      <c r="F223" s="20"/>
      <c r="G223" s="20"/>
      <c r="H223" s="20"/>
      <c r="I223" s="20"/>
      <c r="J223" s="20"/>
      <c r="K223" s="20"/>
      <c r="L223" s="20"/>
      <c r="M223" s="20"/>
      <c r="N223" s="62">
        <f t="shared" ref="N223:N227" si="91">SUM(B223:M223)</f>
        <v>0</v>
      </c>
      <c r="O223" s="63"/>
      <c r="P223" s="1"/>
      <c r="AB223" t="str">
        <f>IF(AND(K218&lt;=$AO$3,N218&gt;=$AB$3),"Yellow","Blank")</f>
        <v>Blank</v>
      </c>
      <c r="AC223" t="str">
        <f>IF(AND(K218&lt;=$AP$3,N218&gt;=$AC$3),"Yellow","Blank")</f>
        <v>Blank</v>
      </c>
      <c r="AD223" t="str">
        <f>IF(AND(K218&lt;=$AQ$3,N218&gt;=$AD$3),"Yellow","Blank")</f>
        <v>Blank</v>
      </c>
      <c r="AE223" t="str">
        <f>IF(AND(K218&lt;=$AR$3,N218&gt;=$AE$3),"Yellow","Blank")</f>
        <v>Blank</v>
      </c>
      <c r="AF223" t="str">
        <f>IF(AND(K218&lt;=$AS$3,N218&gt;=$AF$3),"Yellow","Blank")</f>
        <v>Blank</v>
      </c>
      <c r="AG223" t="str">
        <f>IF(AND(K218&lt;=$AT$3,N218&gt;=$AG$3),"Yellow","Blank")</f>
        <v>Blank</v>
      </c>
      <c r="AH223" t="str">
        <f>IF(AND(K218&lt;=$AU$3,N218&gt;=$AH$3),"Yellow","Blank")</f>
        <v>Blank</v>
      </c>
      <c r="AI223" t="str">
        <f>IF(AND(K218&lt;=$AV$3,N218&gt;=$AI$3),"Yellow","Blank")</f>
        <v>Blank</v>
      </c>
      <c r="AJ223" t="str">
        <f>IF(AND(K218&lt;=$AW$3,N218&gt;=$AJ$3),"Yellow","Blank")</f>
        <v>Blank</v>
      </c>
      <c r="AK223" t="str">
        <f>IF(AND(K218&lt;=$AX$3,N218&gt;=$AK$3),"Yellow","Blank")</f>
        <v>Blank</v>
      </c>
      <c r="AL223" t="str">
        <f>IF(AND(K218&lt;=$AY$3,N218&gt;=$AL$3),"Yellow","Blank")</f>
        <v>Blank</v>
      </c>
      <c r="AM223" t="str">
        <f>IF(AND(K218&lt;=$AZ$3,N218&gt;=$AM$3),"Yellow","Blank")</f>
        <v>Blank</v>
      </c>
    </row>
    <row r="224" spans="1:39" ht="13.5" x14ac:dyDescent="0.25">
      <c r="A224" s="3">
        <f t="shared" ref="A224:A230" si="92">A208</f>
        <v>2024</v>
      </c>
      <c r="B224" s="20"/>
      <c r="C224" s="20"/>
      <c r="D224" s="20"/>
      <c r="E224" s="20"/>
      <c r="F224" s="20"/>
      <c r="G224" s="20"/>
      <c r="H224" s="20"/>
      <c r="I224" s="20"/>
      <c r="J224" s="20"/>
      <c r="K224" s="20"/>
      <c r="L224" s="20"/>
      <c r="M224" s="20"/>
      <c r="N224" s="62">
        <f t="shared" si="91"/>
        <v>0</v>
      </c>
      <c r="O224" s="63"/>
      <c r="P224" s="1"/>
      <c r="AB224" t="str">
        <f>IF(AND(K218&lt;=$AO$4,N218&gt;=$AB$4),"Yellow","Blank")</f>
        <v>Blank</v>
      </c>
      <c r="AC224" t="str">
        <f>IF(AND(K218&lt;=$AP$4,N218&gt;=$AC$4),"Yellow","Blank")</f>
        <v>Blank</v>
      </c>
      <c r="AD224" t="str">
        <f>IF(AND(K218&lt;=$AQ$4,N218&gt;=$AD$4),"Yellow","Blank")</f>
        <v>Blank</v>
      </c>
      <c r="AE224" t="str">
        <f>IF(AND(K218&lt;=$AR$4,N218&gt;=$AE$4),"Yellow","Blank")</f>
        <v>Blank</v>
      </c>
      <c r="AF224" t="str">
        <f>IF(AND(K218&lt;=$AS$4,N218&gt;=$AF$4),"Yellow","Blank")</f>
        <v>Blank</v>
      </c>
      <c r="AG224" t="str">
        <f>IF(AND(K218&lt;=$AT$4,N218&gt;=$AG$4),"Yellow","Blank")</f>
        <v>Blank</v>
      </c>
      <c r="AH224" t="str">
        <f>IF(AND(K218&lt;=$AU$4,N218&gt;=$AH$4),"Yellow","Blank")</f>
        <v>Blank</v>
      </c>
      <c r="AI224" t="str">
        <f>IF(AND(K218&lt;=$AV$4,N218&gt;=$AI$4),"Yellow","Blank")</f>
        <v>Blank</v>
      </c>
      <c r="AJ224" t="str">
        <f>IF(AND(K218&lt;=$AW$4,N218&gt;=$AJ$4),"Yellow","Blank")</f>
        <v>Blank</v>
      </c>
      <c r="AK224" t="str">
        <f>IF(AND(K218&lt;=$AX$4,N218&gt;=$AK$4),"Yellow","Blank")</f>
        <v>Blank</v>
      </c>
      <c r="AL224" t="str">
        <f>IF(AND(K218&lt;=$AY$4,N218&gt;=$AL$4),"Yellow","Blank")</f>
        <v>Blank</v>
      </c>
      <c r="AM224" t="str">
        <f>IF(AND(K218&lt;=$AZ$4,N218&gt;=$AM$4),"Yellow","Blank")</f>
        <v>Blank</v>
      </c>
    </row>
    <row r="225" spans="1:39" ht="13.5" x14ac:dyDescent="0.25">
      <c r="A225" s="3">
        <f t="shared" si="92"/>
        <v>2025</v>
      </c>
      <c r="B225" s="20"/>
      <c r="C225" s="20"/>
      <c r="D225" s="20"/>
      <c r="E225" s="20"/>
      <c r="F225" s="20"/>
      <c r="G225" s="20"/>
      <c r="H225" s="20"/>
      <c r="I225" s="20"/>
      <c r="J225" s="20"/>
      <c r="K225" s="20"/>
      <c r="L225" s="20"/>
      <c r="M225" s="20"/>
      <c r="N225" s="59">
        <f t="shared" si="91"/>
        <v>0</v>
      </c>
      <c r="O225" s="59"/>
      <c r="P225" s="1"/>
      <c r="AB225" t="str">
        <f>IF(AND(K218&lt;=$AO$5,N218&gt;=$AB$5),"Yellow","Blank")</f>
        <v>Blank</v>
      </c>
      <c r="AC225" t="str">
        <f>IF(AND(K218&lt;=$AP$5,N218&gt;=$AC$5),"Yellow","Blank")</f>
        <v>Blank</v>
      </c>
      <c r="AD225" t="str">
        <f>IF(AND(K218&lt;=$AQ$5,N218&gt;=$AD$5),"Yellow","Blank")</f>
        <v>Blank</v>
      </c>
      <c r="AE225" t="str">
        <f>IF(AND(K218&lt;=$AR$5,N218&gt;=$AE$5),"Yellow","Blank")</f>
        <v>Blank</v>
      </c>
      <c r="AF225" t="str">
        <f>IF(AND(K218&lt;=$AS$5,N218&gt;=$AF$5),"Yellow","Blank")</f>
        <v>Blank</v>
      </c>
      <c r="AG225" t="str">
        <f>IF(AND(K218&lt;=$AT$5,N218&gt;=$AG$5),"Yellow","Blank")</f>
        <v>Blank</v>
      </c>
      <c r="AH225" t="str">
        <f>IF(AND(K218&lt;=$AU$5,N218&gt;=$AH$5),"Yellow","Blank")</f>
        <v>Blank</v>
      </c>
      <c r="AI225" t="str">
        <f>IF(AND(K218&lt;=$AV$5,N218&gt;=$AI$5),"Yellow","Blank")</f>
        <v>Blank</v>
      </c>
      <c r="AJ225" t="str">
        <f>IF(AND(K218&lt;=$AW$5,N218&gt;=$AJ$5),"Yellow","Blank")</f>
        <v>Blank</v>
      </c>
      <c r="AK225" t="str">
        <f>IF(AND(K218&lt;=$AX$5,N218&gt;=$AK$5),"Yellow","Blank")</f>
        <v>Blank</v>
      </c>
      <c r="AL225" t="str">
        <f>IF(AND(K218&lt;=$AY$5,N218&gt;=$AL$5),"Yellow","Blank")</f>
        <v>Blank</v>
      </c>
      <c r="AM225" t="str">
        <f>IF(AND(K218&lt;=$AZ$5,N218&gt;=$AM$5),"Yellow","Blank")</f>
        <v>Blank</v>
      </c>
    </row>
    <row r="226" spans="1:39" ht="13.5" x14ac:dyDescent="0.25">
      <c r="A226" s="3">
        <f t="shared" si="92"/>
        <v>2026</v>
      </c>
      <c r="B226" s="20"/>
      <c r="C226" s="20"/>
      <c r="D226" s="20"/>
      <c r="E226" s="20"/>
      <c r="F226" s="20"/>
      <c r="G226" s="20"/>
      <c r="H226" s="20"/>
      <c r="I226" s="20"/>
      <c r="J226" s="20"/>
      <c r="K226" s="20"/>
      <c r="L226" s="20"/>
      <c r="M226" s="20"/>
      <c r="N226" s="59">
        <f t="shared" si="91"/>
        <v>0</v>
      </c>
      <c r="O226" s="59"/>
      <c r="P226" s="1"/>
      <c r="AB226" t="str">
        <f>IF(AND(K218&lt;=$AO$6,N218&gt;=$AB$6),"Yellow","Blank")</f>
        <v>Blank</v>
      </c>
      <c r="AC226" t="str">
        <f>IF(AND(K218&lt;=$AP$6,N218&gt;=$AC$6),"Yellow","Blank")</f>
        <v>Blank</v>
      </c>
      <c r="AD226" t="str">
        <f>IF(AND(K218&lt;=$AQ$6,N218&gt;=$AD$6),"Yellow","Blank")</f>
        <v>Blank</v>
      </c>
      <c r="AE226" t="str">
        <f>IF(AND(K218&lt;=$AR$6,N218&gt;=$AE$6),"Yellow","Blank")</f>
        <v>Blank</v>
      </c>
      <c r="AF226" t="str">
        <f>IF(AND(K218&lt;=$AS$6,N218&gt;=$AF$6),"Yellow","Blank")</f>
        <v>Blank</v>
      </c>
      <c r="AG226" t="str">
        <f>IF(AND(K218&lt;=$AT$6,N218&gt;=$AG$6),"Yellow","Blank")</f>
        <v>Blank</v>
      </c>
      <c r="AH226" t="str">
        <f>IF(AND(K218&lt;=$AU$6,N218&gt;=$AH$6),"Yellow","Blank")</f>
        <v>Blank</v>
      </c>
      <c r="AI226" t="str">
        <f>IF(AND(K218&lt;=$AV$6,N218&gt;=$AI$6),"Yellow","Blank")</f>
        <v>Blank</v>
      </c>
      <c r="AJ226" t="str">
        <f>IF(AND(K218&lt;=$AW$6,N218&gt;=$AJ$6),"Yellow","Blank")</f>
        <v>Blank</v>
      </c>
      <c r="AK226" t="str">
        <f>IF(AND(K218&lt;=$AX$6,N218&gt;=$AK$6),"Yellow","Blank")</f>
        <v>Blank</v>
      </c>
      <c r="AL226" t="str">
        <f>IF(AND(K218&lt;=$AY$6,N218&gt;=$AL$6),"Yellow","Blank")</f>
        <v>Blank</v>
      </c>
      <c r="AM226" t="str">
        <f>IF(AND(K218&lt;=$AZ$6,N218&gt;=$AM$6),"Yellow","Blank")</f>
        <v>Blank</v>
      </c>
    </row>
    <row r="227" spans="1:39" ht="13.5" x14ac:dyDescent="0.25">
      <c r="A227" s="3">
        <f t="shared" si="92"/>
        <v>2027</v>
      </c>
      <c r="B227" s="20"/>
      <c r="C227" s="20"/>
      <c r="D227" s="20"/>
      <c r="E227" s="20"/>
      <c r="F227" s="20"/>
      <c r="G227" s="20"/>
      <c r="H227" s="20"/>
      <c r="I227" s="20"/>
      <c r="J227" s="20"/>
      <c r="K227" s="20"/>
      <c r="L227" s="20"/>
      <c r="M227" s="20"/>
      <c r="N227" s="59">
        <f t="shared" si="91"/>
        <v>0</v>
      </c>
      <c r="O227" s="59"/>
      <c r="P227" s="1"/>
      <c r="AB227" t="str">
        <f>IF(AND(K218&lt;=$AO$7,N218&gt;=$AB$7),"Yellow","Blank")</f>
        <v>Blank</v>
      </c>
      <c r="AC227" t="str">
        <f>IF(AND(K218&lt;=$AP$7,N218&gt;=$AC$7),"Yellow","Blank")</f>
        <v>Blank</v>
      </c>
      <c r="AD227" t="str">
        <f>IF(AND(K218&lt;=$AQ$7,N218&gt;=$AD$7),"Yellow","Blank")</f>
        <v>Blank</v>
      </c>
      <c r="AE227" t="str">
        <f>IF(AND(K218&lt;=$AR$7,N218&gt;=$AE$7),"Yellow","Blank")</f>
        <v>Blank</v>
      </c>
      <c r="AF227" t="str">
        <f>IF(AND(K218&lt;=$AS$7,N218&gt;=$AF$7),"Yellow","Blank")</f>
        <v>Blank</v>
      </c>
      <c r="AG227" t="str">
        <f>IF(AND(K218&lt;=$AT$7,N218&gt;=$AG$7),"Yellow","Blank")</f>
        <v>Blank</v>
      </c>
      <c r="AH227" t="str">
        <f>IF(AND(K218&lt;=$AU$7,N218&gt;=$AH$7),"Yellow","Blank")</f>
        <v>Blank</v>
      </c>
      <c r="AI227" t="str">
        <f>IF(AND(K218&lt;=$AV$7,N218&gt;=$AI$7),"Yellow","Blank")</f>
        <v>Blank</v>
      </c>
      <c r="AJ227" t="str">
        <f>IF(AND(K218&lt;=$AW$7,N218&gt;=$AJ$7),"Yellow","Blank")</f>
        <v>Blank</v>
      </c>
      <c r="AK227" t="str">
        <f>IF(AND(K218&lt;=$AX$7,N218&gt;=$AK$7),"Yellow","Blank")</f>
        <v>Blank</v>
      </c>
      <c r="AL227" t="str">
        <f>IF(AND(K218&lt;=$AY$7,N218&gt;=$AL$7),"Yellow","Blank")</f>
        <v>Blank</v>
      </c>
      <c r="AM227" t="str">
        <f>IF(AND(K218&lt;=$AZ$7,N218&gt;=$AM$7),"Yellow","Blank")</f>
        <v>Blank</v>
      </c>
    </row>
    <row r="228" spans="1:39" ht="13.5" x14ac:dyDescent="0.25">
      <c r="A228" s="3">
        <f t="shared" si="92"/>
        <v>2028</v>
      </c>
      <c r="B228" s="20"/>
      <c r="C228" s="20"/>
      <c r="D228" s="20"/>
      <c r="E228" s="20"/>
      <c r="F228" s="20"/>
      <c r="G228" s="20"/>
      <c r="H228" s="20"/>
      <c r="I228" s="20"/>
      <c r="J228" s="20"/>
      <c r="K228" s="20"/>
      <c r="L228" s="20"/>
      <c r="M228" s="20"/>
      <c r="N228" s="59">
        <f t="shared" ref="N228:N230" si="93">SUM(B228:M228)</f>
        <v>0</v>
      </c>
      <c r="O228" s="59"/>
      <c r="P228" s="24"/>
      <c r="AB228" t="str">
        <f>IF(AND(K218&lt;=$AO$8,N218&gt;=$AB$8),"Yellow","Blank")</f>
        <v>Blank</v>
      </c>
      <c r="AC228" t="str">
        <f>IF(AND(K218&lt;=$AP$8,N218&gt;=$AC$8),"Yellow","Blank")</f>
        <v>Blank</v>
      </c>
      <c r="AD228" t="str">
        <f>IF(AND(K218&lt;=$AQ$8,N218&gt;=$AD$8),"Yellow","Blank")</f>
        <v>Blank</v>
      </c>
      <c r="AE228" t="str">
        <f>IF(AND(K218&lt;=$AR$8,N218&gt;=$AE$8),"Yellow","Blank")</f>
        <v>Blank</v>
      </c>
      <c r="AF228" t="str">
        <f>IF(AND(K218&lt;=$AS$8,N218&gt;=$AF$8),"Yellow","Blank")</f>
        <v>Blank</v>
      </c>
      <c r="AG228" t="str">
        <f>IF(AND(K218&lt;=$AT$8,N218&gt;=$AG$8),"Yellow","Blank")</f>
        <v>Blank</v>
      </c>
      <c r="AH228" t="str">
        <f>IF(AND(K218&lt;=$AT$8,N218&gt;=$AH$8),"Yellow","Blank")</f>
        <v>Blank</v>
      </c>
      <c r="AI228" t="str">
        <f>IF(AND(K218&lt;=$AV$8,N218&gt;=$AI$8),"Yellow","Blank")</f>
        <v>Blank</v>
      </c>
      <c r="AJ228" t="str">
        <f>IF(AND(K218&lt;=$AW$8,N218&gt;=$AJ$8),"Yellow","Blank")</f>
        <v>Blank</v>
      </c>
      <c r="AK228" t="str">
        <f>IF(AND(K218&lt;=$AX$8,N218&gt;=$AK$8),"Yellow","Blank")</f>
        <v>Blank</v>
      </c>
      <c r="AL228" t="str">
        <f>IF(AND(K218&lt;=$AY$8,N218&gt;=$AL$8),"Yellow","Blank")</f>
        <v>Blank</v>
      </c>
      <c r="AM228" t="str">
        <f>IF(AND(K218&lt;=$AZ$8,N218&gt;=$AM$8),"Yellow","Blank")</f>
        <v>Blank</v>
      </c>
    </row>
    <row r="229" spans="1:39" ht="13.5" x14ac:dyDescent="0.25">
      <c r="A229" s="3">
        <f t="shared" si="92"/>
        <v>2029</v>
      </c>
      <c r="B229" s="20"/>
      <c r="C229" s="20"/>
      <c r="D229" s="20"/>
      <c r="E229" s="20"/>
      <c r="F229" s="20"/>
      <c r="G229" s="20"/>
      <c r="H229" s="20"/>
      <c r="I229" s="20"/>
      <c r="J229" s="20"/>
      <c r="K229" s="20"/>
      <c r="L229" s="20"/>
      <c r="M229" s="20"/>
      <c r="N229" s="59">
        <f t="shared" si="93"/>
        <v>0</v>
      </c>
      <c r="O229" s="59"/>
      <c r="P229" s="1"/>
      <c r="AB229" t="str">
        <f>IF(AND(K218&lt;=$AO$9,N218&gt;=$AB$9),"Yellow","Blank")</f>
        <v>Blank</v>
      </c>
      <c r="AC229" t="str">
        <f>IF(AND(K218&lt;=$AP$9,N218&gt;=$AC$9),"Yellow","Blank")</f>
        <v>Blank</v>
      </c>
      <c r="AD229" t="str">
        <f>IF(AND(K218&lt;=$AQ$9,N218&gt;=$AD$9),"Yellow","Blank")</f>
        <v>Blank</v>
      </c>
      <c r="AE229" t="str">
        <f>IF(AND(K218&lt;=$AR$9,N218&gt;=$AE$9),"Yellow","Blank")</f>
        <v>Blank</v>
      </c>
      <c r="AF229" t="str">
        <f>IF(AND(K218&lt;=$AS$9,N218&gt;=$AF$9),"Yellow","Blank")</f>
        <v>Blank</v>
      </c>
      <c r="AG229" t="str">
        <f>IF(AND(K218&lt;=$AT$9,N218&gt;=$AG$9),"Yellow","Blank")</f>
        <v>Blank</v>
      </c>
      <c r="AH229" t="str">
        <f>IF(AND(K218&lt;=$AU$9,N218&gt;=$AH$9),"Yellow","Blank")</f>
        <v>Blank</v>
      </c>
      <c r="AI229" t="str">
        <f>IF(AND(K218&lt;=$AV$9,N218&gt;=$AI$9),"Yellow","Blank")</f>
        <v>Blank</v>
      </c>
      <c r="AJ229" t="str">
        <f>IF(AND(K218&lt;=$AW$9,N218&gt;=$AJ$9),"Yellow","Blank")</f>
        <v>Blank</v>
      </c>
      <c r="AK229" t="str">
        <f>IF(AND(K218&lt;=$AX$9,N218&gt;=$AK$9),"Yellow","Blank")</f>
        <v>Blank</v>
      </c>
      <c r="AL229" t="str">
        <f>IF(AND(K218&lt;=$AY$9,N218&gt;=$AL$9),"Yellow","Blank")</f>
        <v>Blank</v>
      </c>
      <c r="AM229" t="str">
        <f>IF(AND(K218&lt;=$AZ$9,N218&gt;=$AM$9),"Yellow","Blank")</f>
        <v>Blank</v>
      </c>
    </row>
    <row r="230" spans="1:39" ht="13.5" x14ac:dyDescent="0.25">
      <c r="A230" s="3">
        <f t="shared" si="92"/>
        <v>2030</v>
      </c>
      <c r="B230" s="20"/>
      <c r="C230" s="20"/>
      <c r="D230" s="20"/>
      <c r="E230" s="20"/>
      <c r="F230" s="20"/>
      <c r="G230" s="20"/>
      <c r="H230" s="20"/>
      <c r="I230" s="20"/>
      <c r="J230" s="20"/>
      <c r="K230" s="20"/>
      <c r="L230" s="20"/>
      <c r="M230" s="20"/>
      <c r="N230" s="59">
        <f t="shared" si="93"/>
        <v>0</v>
      </c>
      <c r="O230" s="59"/>
      <c r="P230" s="1"/>
      <c r="AB230" t="str">
        <f>IF(AND(K218&lt;=$AO$10,N218&gt;=$AB$10),"Yellow","Blank")</f>
        <v>Blank</v>
      </c>
      <c r="AC230" t="str">
        <f>IF(AND(K218&lt;=$AP$10,N218&gt;=$AC$10),"Yellow","Blank")</f>
        <v>Blank</v>
      </c>
      <c r="AD230" t="str">
        <f>IF(AND(K218&lt;=$AQ$10,N218&gt;=$AD$10),"Yellow","Blank")</f>
        <v>Blank</v>
      </c>
      <c r="AE230" t="str">
        <f>IF(AND(K218&lt;=$AR$10,N218&gt;=$AE$10),"Yellow","Blank")</f>
        <v>Blank</v>
      </c>
      <c r="AF230" t="str">
        <f>IF(AND(K218&lt;=$AS$10,N218&gt;=$AF$10),"Yellow","Blank")</f>
        <v>Blank</v>
      </c>
      <c r="AG230" t="str">
        <f>IF(AND(K218&lt;=$AT$10,N218&gt;=$AG$10),"Yellow","Blank")</f>
        <v>Blank</v>
      </c>
      <c r="AH230" t="str">
        <f>IF(AND(K218&lt;=$AU$10,N218&gt;=$AH$10),"Yellow","Blank")</f>
        <v>Blank</v>
      </c>
      <c r="AI230" t="str">
        <f>IF(AND(K218&lt;=$AV$10,N218&gt;=$AI$10),"Yellow","Blank")</f>
        <v>Blank</v>
      </c>
      <c r="AJ230" t="str">
        <f>IF(AND(K218&lt;=$AW$10,N218&gt;=$AJ$10),"Yellow","Blank")</f>
        <v>Blank</v>
      </c>
      <c r="AK230" t="str">
        <f>IF(AND(K218&lt;=$AX$10,N218&gt;=$AK$10),"Yellow","Blank")</f>
        <v>Blank</v>
      </c>
      <c r="AL230" t="str">
        <f>IF(AND(K218&lt;=$AY$10,N218&gt;=$AL$10),"Yellow","Blank")</f>
        <v>Blank</v>
      </c>
      <c r="AM230" t="str">
        <f>IF(AND(K218&lt;=$AZ$10,N218&gt;=$AM$10),"Yellow","Blank")</f>
        <v>Blank</v>
      </c>
    </row>
    <row r="231" spans="1:39" ht="12.75" customHeight="1" x14ac:dyDescent="0.25">
      <c r="A231" s="60" t="s">
        <v>15</v>
      </c>
      <c r="B231" s="61"/>
      <c r="C231" s="61"/>
      <c r="D231" s="61"/>
      <c r="E231" s="61"/>
      <c r="F231" s="61"/>
      <c r="G231" s="61"/>
      <c r="H231" s="61"/>
      <c r="I231" s="61"/>
      <c r="J231" s="61"/>
      <c r="K231" s="61"/>
      <c r="L231" s="61"/>
      <c r="M231" s="61"/>
      <c r="N231" s="59">
        <f t="shared" ref="N231" si="94">SUM(N223:O230)</f>
        <v>0</v>
      </c>
      <c r="O231" s="59"/>
    </row>
    <row r="232" spans="1:39" x14ac:dyDescent="0.2">
      <c r="A232" s="5"/>
      <c r="B232" s="5"/>
      <c r="C232" s="5"/>
      <c r="D232" s="5"/>
      <c r="E232" s="5"/>
      <c r="F232" s="5"/>
      <c r="G232" s="5"/>
      <c r="H232" s="5"/>
      <c r="I232" s="5"/>
      <c r="J232" s="5"/>
      <c r="K232" s="5"/>
      <c r="L232" s="5"/>
      <c r="M232" s="5"/>
      <c r="N232" s="5"/>
      <c r="O232" s="5"/>
    </row>
    <row r="233" spans="1:39" s="8" customFormat="1" ht="25.5" customHeight="1" x14ac:dyDescent="0.2">
      <c r="A233" s="57" t="s">
        <v>17</v>
      </c>
      <c r="B233" s="57"/>
      <c r="C233" s="58"/>
      <c r="D233" s="58"/>
      <c r="E233" s="58"/>
      <c r="F233" s="58"/>
      <c r="G233" s="58"/>
      <c r="H233" s="58"/>
      <c r="I233" s="58"/>
      <c r="J233" s="58"/>
      <c r="K233" s="58"/>
      <c r="L233" s="58"/>
      <c r="M233" s="58"/>
      <c r="N233" s="58"/>
      <c r="O233" s="58"/>
    </row>
    <row r="234" spans="1:39" s="8" customFormat="1" ht="25.5" customHeight="1" x14ac:dyDescent="0.2">
      <c r="A234" s="57" t="s">
        <v>27</v>
      </c>
      <c r="B234" s="57"/>
      <c r="C234" s="26"/>
      <c r="D234" s="57" t="s">
        <v>18</v>
      </c>
      <c r="E234" s="57"/>
      <c r="F234" s="56" t="str">
        <f t="shared" ref="F234" si="95">Q234&amp;$D$5&amp;P234</f>
        <v>M3NU-22-FL-ERAU-030203-0315</v>
      </c>
      <c r="G234" s="56"/>
      <c r="H234" s="56"/>
      <c r="I234" s="56"/>
      <c r="J234" s="32" t="s">
        <v>0</v>
      </c>
      <c r="K234" s="54"/>
      <c r="L234" s="55"/>
      <c r="M234" s="32" t="s">
        <v>1</v>
      </c>
      <c r="N234" s="54"/>
      <c r="O234" s="55"/>
      <c r="P234" s="8">
        <f>P218+1</f>
        <v>15</v>
      </c>
      <c r="Q234" s="8" t="str">
        <f>IF(C234="Major","M2","M3")</f>
        <v>M3</v>
      </c>
    </row>
    <row r="235" spans="1:39" s="8" customFormat="1" ht="25.5" customHeight="1" x14ac:dyDescent="0.2">
      <c r="A235" s="57" t="s">
        <v>28</v>
      </c>
      <c r="B235" s="57"/>
      <c r="C235" s="58"/>
      <c r="D235" s="58"/>
      <c r="E235" s="58"/>
      <c r="F235" s="58"/>
      <c r="G235" s="58"/>
      <c r="H235" s="58"/>
      <c r="I235" s="58"/>
      <c r="J235" s="58"/>
      <c r="K235" s="58"/>
      <c r="L235" s="58"/>
      <c r="M235" s="58"/>
      <c r="N235" s="58"/>
      <c r="O235" s="58"/>
    </row>
    <row r="236" spans="1:39" ht="26.25" customHeight="1" x14ac:dyDescent="0.2">
      <c r="A236" s="57" t="s">
        <v>22</v>
      </c>
      <c r="B236" s="57"/>
      <c r="C236" s="58"/>
      <c r="D236" s="58"/>
      <c r="E236" s="58"/>
      <c r="F236" s="58"/>
      <c r="G236" s="58"/>
      <c r="H236" s="58"/>
      <c r="I236" s="58"/>
      <c r="J236" s="58"/>
      <c r="K236" s="58"/>
      <c r="L236" s="58"/>
      <c r="M236" s="58"/>
      <c r="N236" s="58"/>
      <c r="O236" s="58"/>
    </row>
    <row r="237" spans="1:39" x14ac:dyDescent="0.2">
      <c r="A237" s="66" t="s">
        <v>29</v>
      </c>
      <c r="B237" s="67"/>
      <c r="C237" s="67"/>
      <c r="D237" s="67"/>
      <c r="E237" s="67"/>
      <c r="F237" s="67"/>
      <c r="G237" s="67"/>
      <c r="H237" s="67"/>
      <c r="I237" s="67"/>
      <c r="J237" s="67"/>
      <c r="K237" s="67"/>
      <c r="L237" s="67"/>
      <c r="M237" s="67"/>
      <c r="N237" s="67"/>
      <c r="O237" s="67"/>
    </row>
    <row r="238" spans="1:39" x14ac:dyDescent="0.2">
      <c r="A238" s="33" t="s">
        <v>2</v>
      </c>
      <c r="B238" s="33" t="s">
        <v>3</v>
      </c>
      <c r="C238" s="33" t="s">
        <v>4</v>
      </c>
      <c r="D238" s="33" t="s">
        <v>5</v>
      </c>
      <c r="E238" s="33" t="s">
        <v>6</v>
      </c>
      <c r="F238" s="33" t="s">
        <v>7</v>
      </c>
      <c r="G238" s="33" t="s">
        <v>8</v>
      </c>
      <c r="H238" s="33" t="s">
        <v>9</v>
      </c>
      <c r="I238" s="33" t="s">
        <v>10</v>
      </c>
      <c r="J238" s="33" t="s">
        <v>11</v>
      </c>
      <c r="K238" s="33" t="s">
        <v>12</v>
      </c>
      <c r="L238" s="33" t="s">
        <v>13</v>
      </c>
      <c r="M238" s="33" t="s">
        <v>14</v>
      </c>
      <c r="N238" s="64" t="s">
        <v>15</v>
      </c>
      <c r="O238" s="65"/>
      <c r="P238" s="1"/>
    </row>
    <row r="239" spans="1:39" ht="13.5" x14ac:dyDescent="0.25">
      <c r="A239" s="3">
        <f>A223</f>
        <v>2023</v>
      </c>
      <c r="B239" s="20"/>
      <c r="C239" s="20"/>
      <c r="D239" s="20"/>
      <c r="E239" s="20"/>
      <c r="F239" s="20"/>
      <c r="G239" s="20"/>
      <c r="H239" s="20"/>
      <c r="I239" s="20"/>
      <c r="J239" s="20"/>
      <c r="K239" s="20"/>
      <c r="L239" s="20"/>
      <c r="M239" s="20"/>
      <c r="N239" s="62">
        <f t="shared" ref="N239:N243" si="96">SUM(B239:M239)</f>
        <v>0</v>
      </c>
      <c r="O239" s="63"/>
      <c r="P239" s="1"/>
      <c r="AB239" t="str">
        <f>IF(AND(K234&lt;=$AO$3,N234&gt;=$AB$3),"Yellow","Blank")</f>
        <v>Blank</v>
      </c>
      <c r="AC239" t="str">
        <f>IF(AND(K234&lt;=$AP$3,N234&gt;=$AC$3),"Yellow","Blank")</f>
        <v>Blank</v>
      </c>
      <c r="AD239" t="str">
        <f>IF(AND(K234&lt;=$AQ$3,N234&gt;=$AD$3),"Yellow","Blank")</f>
        <v>Blank</v>
      </c>
      <c r="AE239" t="str">
        <f>IF(AND(K234&lt;=$AR$3,N234&gt;=$AE$3),"Yellow","Blank")</f>
        <v>Blank</v>
      </c>
      <c r="AF239" t="str">
        <f>IF(AND(K234&lt;=$AS$3,N234&gt;=$AF$3),"Yellow","Blank")</f>
        <v>Blank</v>
      </c>
      <c r="AG239" t="str">
        <f>IF(AND(K234&lt;=$AT$3,N234&gt;=$AG$3),"Yellow","Blank")</f>
        <v>Blank</v>
      </c>
      <c r="AH239" t="str">
        <f>IF(AND(K234&lt;=$AU$3,N234&gt;=$AH$3),"Yellow","Blank")</f>
        <v>Blank</v>
      </c>
      <c r="AI239" t="str">
        <f>IF(AND(K234&lt;=$AV$3,N234&gt;=$AI$3),"Yellow","Blank")</f>
        <v>Blank</v>
      </c>
      <c r="AJ239" t="str">
        <f>IF(AND(K234&lt;=$AW$3,N234&gt;=$AJ$3),"Yellow","Blank")</f>
        <v>Blank</v>
      </c>
      <c r="AK239" t="str">
        <f>IF(AND(K234&lt;=$AX$3,N234&gt;=$AK$3),"Yellow","Blank")</f>
        <v>Blank</v>
      </c>
      <c r="AL239" t="str">
        <f>IF(AND(K234&lt;=$AY$3,N234&gt;=$AL$3),"Yellow","Blank")</f>
        <v>Blank</v>
      </c>
      <c r="AM239" t="str">
        <f>IF(AND(K234&lt;=$AZ$3,N234&gt;=$AM$3),"Yellow","Blank")</f>
        <v>Blank</v>
      </c>
    </row>
    <row r="240" spans="1:39" ht="13.5" x14ac:dyDescent="0.25">
      <c r="A240" s="3">
        <f t="shared" ref="A240:A246" si="97">A224</f>
        <v>2024</v>
      </c>
      <c r="B240" s="20"/>
      <c r="C240" s="20"/>
      <c r="D240" s="20"/>
      <c r="E240" s="20"/>
      <c r="F240" s="20"/>
      <c r="G240" s="20"/>
      <c r="H240" s="20"/>
      <c r="I240" s="20"/>
      <c r="J240" s="20"/>
      <c r="K240" s="20"/>
      <c r="L240" s="20"/>
      <c r="M240" s="20"/>
      <c r="N240" s="62">
        <f t="shared" si="96"/>
        <v>0</v>
      </c>
      <c r="O240" s="63"/>
      <c r="P240" s="1"/>
      <c r="AB240" t="str">
        <f>IF(AND(K234&lt;=$AO$4,N234&gt;=$AB$4),"Yellow","Blank")</f>
        <v>Blank</v>
      </c>
      <c r="AC240" t="str">
        <f>IF(AND(K234&lt;=$AP$4,N234&gt;=$AC$4),"Yellow","Blank")</f>
        <v>Blank</v>
      </c>
      <c r="AD240" t="str">
        <f>IF(AND(K234&lt;=$AQ$4,N234&gt;=$AD$4),"Yellow","Blank")</f>
        <v>Blank</v>
      </c>
      <c r="AE240" t="str">
        <f>IF(AND(K234&lt;=$AR$4,N234&gt;=$AE$4),"Yellow","Blank")</f>
        <v>Blank</v>
      </c>
      <c r="AF240" t="str">
        <f>IF(AND(K234&lt;=$AS$4,N234&gt;=$AF$4),"Yellow","Blank")</f>
        <v>Blank</v>
      </c>
      <c r="AG240" t="str">
        <f>IF(AND(K234&lt;=$AT$4,N234&gt;=$AG$4),"Yellow","Blank")</f>
        <v>Blank</v>
      </c>
      <c r="AH240" t="str">
        <f>IF(AND(K234&lt;=$AU$4,N234&gt;=$AH$4),"Yellow","Blank")</f>
        <v>Blank</v>
      </c>
      <c r="AI240" t="str">
        <f>IF(AND(K234&lt;=$AV$4,N234&gt;=$AI$4),"Yellow","Blank")</f>
        <v>Blank</v>
      </c>
      <c r="AJ240" t="str">
        <f>IF(AND(K234&lt;=$AW$4,N234&gt;=$AJ$4),"Yellow","Blank")</f>
        <v>Blank</v>
      </c>
      <c r="AK240" t="str">
        <f>IF(AND(K234&lt;=$AX$4,N234&gt;=$AK$4),"Yellow","Blank")</f>
        <v>Blank</v>
      </c>
      <c r="AL240" t="str">
        <f>IF(AND(K234&lt;=$AY$4,N234&gt;=$AL$4),"Yellow","Blank")</f>
        <v>Blank</v>
      </c>
      <c r="AM240" t="str">
        <f>IF(AND(K234&lt;=$AZ$4,N234&gt;=$AM$4),"Yellow","Blank")</f>
        <v>Blank</v>
      </c>
    </row>
    <row r="241" spans="1:39" ht="13.5" x14ac:dyDescent="0.25">
      <c r="A241" s="3">
        <f t="shared" si="97"/>
        <v>2025</v>
      </c>
      <c r="B241" s="20"/>
      <c r="C241" s="20"/>
      <c r="D241" s="20"/>
      <c r="E241" s="20"/>
      <c r="F241" s="20"/>
      <c r="G241" s="20"/>
      <c r="H241" s="20"/>
      <c r="I241" s="20"/>
      <c r="J241" s="20"/>
      <c r="K241" s="20"/>
      <c r="L241" s="20"/>
      <c r="M241" s="20"/>
      <c r="N241" s="59">
        <f t="shared" si="96"/>
        <v>0</v>
      </c>
      <c r="O241" s="59"/>
      <c r="P241" s="1"/>
      <c r="AB241" t="str">
        <f>IF(AND(K234&lt;=$AO$5,N234&gt;=$AB$5),"Yellow","Blank")</f>
        <v>Blank</v>
      </c>
      <c r="AC241" t="str">
        <f>IF(AND(K234&lt;=$AP$5,N234&gt;=$AC$5),"Yellow","Blank")</f>
        <v>Blank</v>
      </c>
      <c r="AD241" t="str">
        <f>IF(AND(K234&lt;=$AQ$5,N234&gt;=$AD$5),"Yellow","Blank")</f>
        <v>Blank</v>
      </c>
      <c r="AE241" t="str">
        <f>IF(AND(K234&lt;=$AR$5,N234&gt;=$AE$5),"Yellow","Blank")</f>
        <v>Blank</v>
      </c>
      <c r="AF241" t="str">
        <f>IF(AND(K234&lt;=$AS$5,N234&gt;=$AF$5),"Yellow","Blank")</f>
        <v>Blank</v>
      </c>
      <c r="AG241" t="str">
        <f>IF(AND(K234&lt;=$AT$5,N234&gt;=$AG$5),"Yellow","Blank")</f>
        <v>Blank</v>
      </c>
      <c r="AH241" t="str">
        <f>IF(AND(K234&lt;=$AU$5,N234&gt;=$AH$5),"Yellow","Blank")</f>
        <v>Blank</v>
      </c>
      <c r="AI241" t="str">
        <f>IF(AND(K234&lt;=$AV$5,N234&gt;=$AI$5),"Yellow","Blank")</f>
        <v>Blank</v>
      </c>
      <c r="AJ241" t="str">
        <f>IF(AND(K234&lt;=$AW$5,N234&gt;=$AJ$5),"Yellow","Blank")</f>
        <v>Blank</v>
      </c>
      <c r="AK241" t="str">
        <f>IF(AND(K234&lt;=$AX$5,N234&gt;=$AK$5),"Yellow","Blank")</f>
        <v>Blank</v>
      </c>
      <c r="AL241" t="str">
        <f>IF(AND(K234&lt;=$AY$5,N234&gt;=$AL$5),"Yellow","Blank")</f>
        <v>Blank</v>
      </c>
      <c r="AM241" t="str">
        <f>IF(AND(K234&lt;=$AZ$5,N234&gt;=$AM$5),"Yellow","Blank")</f>
        <v>Blank</v>
      </c>
    </row>
    <row r="242" spans="1:39" ht="13.5" x14ac:dyDescent="0.25">
      <c r="A242" s="3">
        <f t="shared" si="97"/>
        <v>2026</v>
      </c>
      <c r="B242" s="20"/>
      <c r="C242" s="20"/>
      <c r="D242" s="20"/>
      <c r="E242" s="20"/>
      <c r="F242" s="20"/>
      <c r="G242" s="20"/>
      <c r="H242" s="20"/>
      <c r="I242" s="20"/>
      <c r="J242" s="20"/>
      <c r="K242" s="20"/>
      <c r="L242" s="20"/>
      <c r="M242" s="20"/>
      <c r="N242" s="59">
        <f t="shared" si="96"/>
        <v>0</v>
      </c>
      <c r="O242" s="59"/>
      <c r="P242" s="1"/>
      <c r="AB242" t="str">
        <f>IF(AND(K234&lt;=$AO$6,N234&gt;=$AB$6),"Yellow","Blank")</f>
        <v>Blank</v>
      </c>
      <c r="AC242" t="str">
        <f>IF(AND(K234&lt;=$AP$6,N234&gt;=$AC$6),"Yellow","Blank")</f>
        <v>Blank</v>
      </c>
      <c r="AD242" t="str">
        <f>IF(AND(K234&lt;=$AQ$6,N234&gt;=$AD$6),"Yellow","Blank")</f>
        <v>Blank</v>
      </c>
      <c r="AE242" t="str">
        <f>IF(AND(K234&lt;=$AR$6,N234&gt;=$AE$6),"Yellow","Blank")</f>
        <v>Blank</v>
      </c>
      <c r="AF242" t="str">
        <f>IF(AND(K234&lt;=$AS$6,N234&gt;=$AF$6),"Yellow","Blank")</f>
        <v>Blank</v>
      </c>
      <c r="AG242" t="str">
        <f>IF(AND(K234&lt;=$AT$6,N234&gt;=$AG$6),"Yellow","Blank")</f>
        <v>Blank</v>
      </c>
      <c r="AH242" t="str">
        <f>IF(AND(K234&lt;=$AU$6,N234&gt;=$AH$6),"Yellow","Blank")</f>
        <v>Blank</v>
      </c>
      <c r="AI242" t="str">
        <f>IF(AND(K234&lt;=$AV$6,N234&gt;=$AI$6),"Yellow","Blank")</f>
        <v>Blank</v>
      </c>
      <c r="AJ242" t="str">
        <f>IF(AND(K234&lt;=$AW$6,N234&gt;=$AJ$6),"Yellow","Blank")</f>
        <v>Blank</v>
      </c>
      <c r="AK242" t="str">
        <f>IF(AND(K234&lt;=$AX$6,N234&gt;=$AK$6),"Yellow","Blank")</f>
        <v>Blank</v>
      </c>
      <c r="AL242" t="str">
        <f>IF(AND(K234&lt;=$AY$6,N234&gt;=$AL$6),"Yellow","Blank")</f>
        <v>Blank</v>
      </c>
      <c r="AM242" t="str">
        <f>IF(AND(K234&lt;=$AZ$6,N234&gt;=$AM$6),"Yellow","Blank")</f>
        <v>Blank</v>
      </c>
    </row>
    <row r="243" spans="1:39" ht="13.5" x14ac:dyDescent="0.25">
      <c r="A243" s="3">
        <f t="shared" si="97"/>
        <v>2027</v>
      </c>
      <c r="B243" s="20"/>
      <c r="C243" s="20"/>
      <c r="D243" s="20"/>
      <c r="E243" s="20"/>
      <c r="F243" s="20"/>
      <c r="G243" s="20"/>
      <c r="H243" s="20"/>
      <c r="I243" s="20"/>
      <c r="J243" s="20"/>
      <c r="K243" s="20"/>
      <c r="L243" s="20"/>
      <c r="M243" s="20"/>
      <c r="N243" s="59">
        <f t="shared" si="96"/>
        <v>0</v>
      </c>
      <c r="O243" s="59"/>
      <c r="P243" s="1"/>
      <c r="AB243" t="str">
        <f>IF(AND(K234&lt;=$AO$7,N234&gt;=$AB$7),"Yellow","Blank")</f>
        <v>Blank</v>
      </c>
      <c r="AC243" t="str">
        <f>IF(AND(K234&lt;=$AP$7,N234&gt;=$AC$7),"Yellow","Blank")</f>
        <v>Blank</v>
      </c>
      <c r="AD243" t="str">
        <f>IF(AND(K234&lt;=$AQ$7,N234&gt;=$AD$7),"Yellow","Blank")</f>
        <v>Blank</v>
      </c>
      <c r="AE243" t="str">
        <f>IF(AND(K234&lt;=$AR$7,N234&gt;=$AE$7),"Yellow","Blank")</f>
        <v>Blank</v>
      </c>
      <c r="AF243" t="str">
        <f>IF(AND(K234&lt;=$AS$7,N234&gt;=$AF$7),"Yellow","Blank")</f>
        <v>Blank</v>
      </c>
      <c r="AG243" t="str">
        <f>IF(AND(K234&lt;=$AT$7,N234&gt;=$AG$7),"Yellow","Blank")</f>
        <v>Blank</v>
      </c>
      <c r="AH243" t="str">
        <f>IF(AND(K234&lt;=$AU$7,N234&gt;=$AH$7),"Yellow","Blank")</f>
        <v>Blank</v>
      </c>
      <c r="AI243" t="str">
        <f>IF(AND(K234&lt;=$AV$7,N234&gt;=$AI$7),"Yellow","Blank")</f>
        <v>Blank</v>
      </c>
      <c r="AJ243" t="str">
        <f>IF(AND(K234&lt;=$AW$7,N234&gt;=$AJ$7),"Yellow","Blank")</f>
        <v>Blank</v>
      </c>
      <c r="AK243" t="str">
        <f>IF(AND(K234&lt;=$AX$7,N234&gt;=$AK$7),"Yellow","Blank")</f>
        <v>Blank</v>
      </c>
      <c r="AL243" t="str">
        <f>IF(AND(K234&lt;=$AY$7,N234&gt;=$AL$7),"Yellow","Blank")</f>
        <v>Blank</v>
      </c>
      <c r="AM243" t="str">
        <f>IF(AND(K234&lt;=$AZ$7,N234&gt;=$AM$7),"Yellow","Blank")</f>
        <v>Blank</v>
      </c>
    </row>
    <row r="244" spans="1:39" ht="13.5" x14ac:dyDescent="0.25">
      <c r="A244" s="3">
        <f t="shared" si="97"/>
        <v>2028</v>
      </c>
      <c r="B244" s="20"/>
      <c r="C244" s="20"/>
      <c r="D244" s="20"/>
      <c r="E244" s="20"/>
      <c r="F244" s="20"/>
      <c r="G244" s="20"/>
      <c r="H244" s="20"/>
      <c r="I244" s="20"/>
      <c r="J244" s="20"/>
      <c r="K244" s="20"/>
      <c r="L244" s="20"/>
      <c r="M244" s="20"/>
      <c r="N244" s="59">
        <f t="shared" ref="N244:N246" si="98">SUM(B244:M244)</f>
        <v>0</v>
      </c>
      <c r="O244" s="59"/>
      <c r="P244" s="24"/>
      <c r="AB244" t="str">
        <f>IF(AND(K234&lt;=$AO$8,N234&gt;=$AB$8),"Yellow","Blank")</f>
        <v>Blank</v>
      </c>
      <c r="AC244" t="str">
        <f>IF(AND(K234&lt;=$AP$8,N234&gt;=$AC$8),"Yellow","Blank")</f>
        <v>Blank</v>
      </c>
      <c r="AD244" t="str">
        <f>IF(AND(K234&lt;=$AQ$8,N234&gt;=$AD$8),"Yellow","Blank")</f>
        <v>Blank</v>
      </c>
      <c r="AE244" t="str">
        <f>IF(AND(K234&lt;=$AR$8,N234&gt;=$AE$8),"Yellow","Blank")</f>
        <v>Blank</v>
      </c>
      <c r="AF244" t="str">
        <f>IF(AND(K234&lt;=$AS$8,N234&gt;=$AF$8),"Yellow","Blank")</f>
        <v>Blank</v>
      </c>
      <c r="AG244" t="str">
        <f>IF(AND(K234&lt;=$AT$8,N234&gt;=$AG$8),"Yellow","Blank")</f>
        <v>Blank</v>
      </c>
      <c r="AH244" t="str">
        <f>IF(AND(K234&lt;=$AT$8,N234&gt;=$AH$8),"Yellow","Blank")</f>
        <v>Blank</v>
      </c>
      <c r="AI244" t="str">
        <f>IF(AND(K234&lt;=$AV$8,N234&gt;=$AI$8),"Yellow","Blank")</f>
        <v>Blank</v>
      </c>
      <c r="AJ244" t="str">
        <f>IF(AND(K234&lt;=$AW$8,N234&gt;=$AJ$8),"Yellow","Blank")</f>
        <v>Blank</v>
      </c>
      <c r="AK244" t="str">
        <f>IF(AND(K234&lt;=$AX$8,N234&gt;=$AK$8),"Yellow","Blank")</f>
        <v>Blank</v>
      </c>
      <c r="AL244" t="str">
        <f>IF(AND(K234&lt;=$AY$8,N234&gt;=$AL$8),"Yellow","Blank")</f>
        <v>Blank</v>
      </c>
      <c r="AM244" t="str">
        <f>IF(AND(K234&lt;=$AZ$8,N234&gt;=$AM$8),"Yellow","Blank")</f>
        <v>Blank</v>
      </c>
    </row>
    <row r="245" spans="1:39" ht="13.5" x14ac:dyDescent="0.25">
      <c r="A245" s="3">
        <f t="shared" si="97"/>
        <v>2029</v>
      </c>
      <c r="B245" s="20"/>
      <c r="C245" s="20"/>
      <c r="D245" s="20"/>
      <c r="E245" s="20"/>
      <c r="F245" s="20"/>
      <c r="G245" s="20"/>
      <c r="H245" s="20"/>
      <c r="I245" s="20"/>
      <c r="J245" s="20"/>
      <c r="K245" s="20"/>
      <c r="L245" s="20"/>
      <c r="M245" s="20"/>
      <c r="N245" s="59">
        <f t="shared" si="98"/>
        <v>0</v>
      </c>
      <c r="O245" s="59"/>
      <c r="P245" s="1"/>
      <c r="AB245" t="str">
        <f>IF(AND(K234&lt;=$AO$9,N234&gt;=$AB$9),"Yellow","Blank")</f>
        <v>Blank</v>
      </c>
      <c r="AC245" t="str">
        <f>IF(AND(K234&lt;=$AP$9,N234&gt;=$AC$9),"Yellow","Blank")</f>
        <v>Blank</v>
      </c>
      <c r="AD245" t="str">
        <f>IF(AND(K234&lt;=$AQ$9,N234&gt;=$AD$9),"Yellow","Blank")</f>
        <v>Blank</v>
      </c>
      <c r="AE245" t="str">
        <f>IF(AND(K234&lt;=$AR$9,N234&gt;=$AE$9),"Yellow","Blank")</f>
        <v>Blank</v>
      </c>
      <c r="AF245" t="str">
        <f>IF(AND(K234&lt;=$AS$9,N234&gt;=$AF$9),"Yellow","Blank")</f>
        <v>Blank</v>
      </c>
      <c r="AG245" t="str">
        <f>IF(AND(K234&lt;=$AT$9,N234&gt;=$AG$9),"Yellow","Blank")</f>
        <v>Blank</v>
      </c>
      <c r="AH245" t="str">
        <f>IF(AND(K234&lt;=$AU$9,N234&gt;=$AH$9),"Yellow","Blank")</f>
        <v>Blank</v>
      </c>
      <c r="AI245" t="str">
        <f>IF(AND(K234&lt;=$AV$9,N234&gt;=$AI$9),"Yellow","Blank")</f>
        <v>Blank</v>
      </c>
      <c r="AJ245" t="str">
        <f>IF(AND(K234&lt;=$AW$9,N234&gt;=$AJ$9),"Yellow","Blank")</f>
        <v>Blank</v>
      </c>
      <c r="AK245" t="str">
        <f>IF(AND(K234&lt;=$AX$9,N234&gt;=$AK$9),"Yellow","Blank")</f>
        <v>Blank</v>
      </c>
      <c r="AL245" t="str">
        <f>IF(AND(K234&lt;=$AY$9,N234&gt;=$AL$9),"Yellow","Blank")</f>
        <v>Blank</v>
      </c>
      <c r="AM245" t="str">
        <f>IF(AND(K234&lt;=$AZ$9,N234&gt;=$AM$9),"Yellow","Blank")</f>
        <v>Blank</v>
      </c>
    </row>
    <row r="246" spans="1:39" ht="13.5" x14ac:dyDescent="0.25">
      <c r="A246" s="3">
        <f t="shared" si="97"/>
        <v>2030</v>
      </c>
      <c r="B246" s="20"/>
      <c r="C246" s="20"/>
      <c r="D246" s="20"/>
      <c r="E246" s="20"/>
      <c r="F246" s="20"/>
      <c r="G246" s="20"/>
      <c r="H246" s="20"/>
      <c r="I246" s="20"/>
      <c r="J246" s="20"/>
      <c r="K246" s="20"/>
      <c r="L246" s="20"/>
      <c r="M246" s="20"/>
      <c r="N246" s="59">
        <f t="shared" si="98"/>
        <v>0</v>
      </c>
      <c r="O246" s="59"/>
      <c r="P246" s="1"/>
      <c r="AB246" t="str">
        <f>IF(AND(K234&lt;=$AO$10,N234&gt;=$AB$10),"Yellow","Blank")</f>
        <v>Blank</v>
      </c>
      <c r="AC246" t="str">
        <f>IF(AND(K234&lt;=$AP$10,N234&gt;=$AC$10),"Yellow","Blank")</f>
        <v>Blank</v>
      </c>
      <c r="AD246" t="str">
        <f>IF(AND(K234&lt;=$AQ$10,N234&gt;=$AD$10),"Yellow","Blank")</f>
        <v>Blank</v>
      </c>
      <c r="AE246" t="str">
        <f>IF(AND(K234&lt;=$AR$10,N234&gt;=$AE$10),"Yellow","Blank")</f>
        <v>Blank</v>
      </c>
      <c r="AF246" t="str">
        <f>IF(AND(K234&lt;=$AS$10,N234&gt;=$AF$10),"Yellow","Blank")</f>
        <v>Blank</v>
      </c>
      <c r="AG246" t="str">
        <f>IF(AND(K234&lt;=$AT$10,N234&gt;=$AG$10),"Yellow","Blank")</f>
        <v>Blank</v>
      </c>
      <c r="AH246" t="str">
        <f>IF(AND(K234&lt;=$AU$10,N234&gt;=$AH$10),"Yellow","Blank")</f>
        <v>Blank</v>
      </c>
      <c r="AI246" t="str">
        <f>IF(AND(K234&lt;=$AV$10,N234&gt;=$AI$10),"Yellow","Blank")</f>
        <v>Blank</v>
      </c>
      <c r="AJ246" t="str">
        <f>IF(AND(K234&lt;=$AW$10,N234&gt;=$AJ$10),"Yellow","Blank")</f>
        <v>Blank</v>
      </c>
      <c r="AK246" t="str">
        <f>IF(AND(K234&lt;=$AX$10,N234&gt;=$AK$10),"Yellow","Blank")</f>
        <v>Blank</v>
      </c>
      <c r="AL246" t="str">
        <f>IF(AND(K234&lt;=$AY$10,N234&gt;=$AL$10),"Yellow","Blank")</f>
        <v>Blank</v>
      </c>
      <c r="AM246" t="str">
        <f>IF(AND(K234&lt;=$AZ$10,N234&gt;=$AM$10),"Yellow","Blank")</f>
        <v>Blank</v>
      </c>
    </row>
    <row r="247" spans="1:39" ht="12.75" customHeight="1" x14ac:dyDescent="0.25">
      <c r="A247" s="60" t="s">
        <v>15</v>
      </c>
      <c r="B247" s="61"/>
      <c r="C247" s="61"/>
      <c r="D247" s="61"/>
      <c r="E247" s="61"/>
      <c r="F247" s="61"/>
      <c r="G247" s="61"/>
      <c r="H247" s="61"/>
      <c r="I247" s="61"/>
      <c r="J247" s="61"/>
      <c r="K247" s="61"/>
      <c r="L247" s="61"/>
      <c r="M247" s="61"/>
      <c r="N247" s="59">
        <f t="shared" ref="N247" si="99">SUM(N239:O246)</f>
        <v>0</v>
      </c>
      <c r="O247" s="59"/>
    </row>
    <row r="248" spans="1:39" x14ac:dyDescent="0.2">
      <c r="A248" s="5"/>
      <c r="B248" s="5"/>
      <c r="C248" s="5"/>
      <c r="D248" s="5"/>
      <c r="E248" s="5"/>
      <c r="F248" s="5"/>
      <c r="G248" s="5"/>
      <c r="H248" s="5"/>
      <c r="I248" s="5"/>
      <c r="J248" s="5"/>
      <c r="K248" s="5"/>
      <c r="L248" s="5"/>
      <c r="M248" s="5"/>
      <c r="N248" s="5"/>
      <c r="O248" s="5"/>
    </row>
    <row r="249" spans="1:39" s="8" customFormat="1" ht="25.5" customHeight="1" x14ac:dyDescent="0.2">
      <c r="A249" s="57" t="s">
        <v>17</v>
      </c>
      <c r="B249" s="57"/>
      <c r="C249" s="58"/>
      <c r="D249" s="58"/>
      <c r="E249" s="58"/>
      <c r="F249" s="58"/>
      <c r="G249" s="58"/>
      <c r="H249" s="58"/>
      <c r="I249" s="58"/>
      <c r="J249" s="58"/>
      <c r="K249" s="58"/>
      <c r="L249" s="58"/>
      <c r="M249" s="58"/>
      <c r="N249" s="58"/>
      <c r="O249" s="58"/>
    </row>
    <row r="250" spans="1:39" s="8" customFormat="1" ht="25.5" customHeight="1" x14ac:dyDescent="0.2">
      <c r="A250" s="57" t="s">
        <v>27</v>
      </c>
      <c r="B250" s="57"/>
      <c r="C250" s="26"/>
      <c r="D250" s="57" t="s">
        <v>18</v>
      </c>
      <c r="E250" s="57"/>
      <c r="F250" s="56" t="str">
        <f t="shared" ref="F250" si="100">Q250&amp;$D$5&amp;P250</f>
        <v>M3NU-22-FL-ERAU-030203-0316</v>
      </c>
      <c r="G250" s="56"/>
      <c r="H250" s="56"/>
      <c r="I250" s="56"/>
      <c r="J250" s="32" t="s">
        <v>0</v>
      </c>
      <c r="K250" s="54"/>
      <c r="L250" s="55"/>
      <c r="M250" s="32" t="s">
        <v>1</v>
      </c>
      <c r="N250" s="54"/>
      <c r="O250" s="55"/>
      <c r="P250" s="8">
        <f>P234+1</f>
        <v>16</v>
      </c>
      <c r="Q250" s="8" t="str">
        <f>IF(C250="Major","M2","M3")</f>
        <v>M3</v>
      </c>
    </row>
    <row r="251" spans="1:39" s="8" customFormat="1" ht="25.5" customHeight="1" x14ac:dyDescent="0.2">
      <c r="A251" s="57" t="s">
        <v>28</v>
      </c>
      <c r="B251" s="57"/>
      <c r="C251" s="58"/>
      <c r="D251" s="58"/>
      <c r="E251" s="58"/>
      <c r="F251" s="58"/>
      <c r="G251" s="58"/>
      <c r="H251" s="58"/>
      <c r="I251" s="58"/>
      <c r="J251" s="58"/>
      <c r="K251" s="58"/>
      <c r="L251" s="58"/>
      <c r="M251" s="58"/>
      <c r="N251" s="58"/>
      <c r="O251" s="58"/>
    </row>
    <row r="252" spans="1:39" ht="26.25" customHeight="1" x14ac:dyDescent="0.2">
      <c r="A252" s="57" t="s">
        <v>22</v>
      </c>
      <c r="B252" s="57"/>
      <c r="C252" s="58"/>
      <c r="D252" s="58"/>
      <c r="E252" s="58"/>
      <c r="F252" s="58"/>
      <c r="G252" s="58"/>
      <c r="H252" s="58"/>
      <c r="I252" s="58"/>
      <c r="J252" s="58"/>
      <c r="K252" s="58"/>
      <c r="L252" s="58"/>
      <c r="M252" s="58"/>
      <c r="N252" s="58"/>
      <c r="O252" s="58"/>
    </row>
    <row r="253" spans="1:39" x14ac:dyDescent="0.2">
      <c r="A253" s="66" t="s">
        <v>29</v>
      </c>
      <c r="B253" s="67"/>
      <c r="C253" s="67"/>
      <c r="D253" s="67"/>
      <c r="E253" s="67"/>
      <c r="F253" s="67"/>
      <c r="G253" s="67"/>
      <c r="H253" s="67"/>
      <c r="I253" s="67"/>
      <c r="J253" s="67"/>
      <c r="K253" s="67"/>
      <c r="L253" s="67"/>
      <c r="M253" s="67"/>
      <c r="N253" s="67"/>
      <c r="O253" s="67"/>
    </row>
    <row r="254" spans="1:39" x14ac:dyDescent="0.2">
      <c r="A254" s="33" t="s">
        <v>2</v>
      </c>
      <c r="B254" s="33" t="s">
        <v>3</v>
      </c>
      <c r="C254" s="33" t="s">
        <v>4</v>
      </c>
      <c r="D254" s="33" t="s">
        <v>5</v>
      </c>
      <c r="E254" s="33" t="s">
        <v>6</v>
      </c>
      <c r="F254" s="33" t="s">
        <v>7</v>
      </c>
      <c r="G254" s="33" t="s">
        <v>8</v>
      </c>
      <c r="H254" s="33" t="s">
        <v>9</v>
      </c>
      <c r="I254" s="33" t="s">
        <v>10</v>
      </c>
      <c r="J254" s="33" t="s">
        <v>11</v>
      </c>
      <c r="K254" s="33" t="s">
        <v>12</v>
      </c>
      <c r="L254" s="33" t="s">
        <v>13</v>
      </c>
      <c r="M254" s="33" t="s">
        <v>14</v>
      </c>
      <c r="N254" s="64" t="s">
        <v>15</v>
      </c>
      <c r="O254" s="65"/>
      <c r="P254" s="1"/>
    </row>
    <row r="255" spans="1:39" ht="13.5" x14ac:dyDescent="0.25">
      <c r="A255" s="3">
        <f>A239</f>
        <v>2023</v>
      </c>
      <c r="B255" s="20"/>
      <c r="C255" s="20"/>
      <c r="D255" s="20"/>
      <c r="E255" s="20"/>
      <c r="F255" s="20"/>
      <c r="G255" s="20"/>
      <c r="H255" s="20"/>
      <c r="I255" s="20"/>
      <c r="J255" s="20"/>
      <c r="K255" s="20"/>
      <c r="L255" s="20"/>
      <c r="M255" s="20"/>
      <c r="N255" s="62">
        <f t="shared" ref="N255:N259" si="101">SUM(B255:M255)</f>
        <v>0</v>
      </c>
      <c r="O255" s="63"/>
      <c r="P255" s="1"/>
      <c r="AB255" t="str">
        <f>IF(AND(K250&lt;=$AO$3,N250&gt;=$AB$3),"Yellow","Blank")</f>
        <v>Blank</v>
      </c>
      <c r="AC255" t="str">
        <f>IF(AND(K250&lt;=$AP$3,N250&gt;=$AC$3),"Yellow","Blank")</f>
        <v>Blank</v>
      </c>
      <c r="AD255" t="str">
        <f>IF(AND(K250&lt;=$AQ$3,N250&gt;=$AD$3),"Yellow","Blank")</f>
        <v>Blank</v>
      </c>
      <c r="AE255" t="str">
        <f>IF(AND(K250&lt;=$AR$3,N250&gt;=$AE$3),"Yellow","Blank")</f>
        <v>Blank</v>
      </c>
      <c r="AF255" t="str">
        <f>IF(AND(K250&lt;=$AS$3,N250&gt;=$AF$3),"Yellow","Blank")</f>
        <v>Blank</v>
      </c>
      <c r="AG255" t="str">
        <f>IF(AND(K250&lt;=$AT$3,N250&gt;=$AG$3),"Yellow","Blank")</f>
        <v>Blank</v>
      </c>
      <c r="AH255" t="str">
        <f>IF(AND(K250&lt;=$AU$3,N250&gt;=$AH$3),"Yellow","Blank")</f>
        <v>Blank</v>
      </c>
      <c r="AI255" t="str">
        <f>IF(AND(K250&lt;=$AV$3,N250&gt;=$AI$3),"Yellow","Blank")</f>
        <v>Blank</v>
      </c>
      <c r="AJ255" t="str">
        <f>IF(AND(K250&lt;=$AW$3,N250&gt;=$AJ$3),"Yellow","Blank")</f>
        <v>Blank</v>
      </c>
      <c r="AK255" t="str">
        <f>IF(AND(K250&lt;=$AX$3,N250&gt;=$AK$3),"Yellow","Blank")</f>
        <v>Blank</v>
      </c>
      <c r="AL255" t="str">
        <f>IF(AND(K250&lt;=$AY$3,N250&gt;=$AL$3),"Yellow","Blank")</f>
        <v>Blank</v>
      </c>
      <c r="AM255" t="str">
        <f>IF(AND(K250&lt;=$AZ$3,N250&gt;=$AM$3),"Yellow","Blank")</f>
        <v>Blank</v>
      </c>
    </row>
    <row r="256" spans="1:39" ht="13.5" x14ac:dyDescent="0.25">
      <c r="A256" s="3">
        <f t="shared" ref="A256:A262" si="102">A240</f>
        <v>2024</v>
      </c>
      <c r="B256" s="20"/>
      <c r="C256" s="20"/>
      <c r="D256" s="20"/>
      <c r="E256" s="20"/>
      <c r="F256" s="20"/>
      <c r="G256" s="20"/>
      <c r="H256" s="20"/>
      <c r="I256" s="20"/>
      <c r="J256" s="20"/>
      <c r="K256" s="20"/>
      <c r="L256" s="20"/>
      <c r="M256" s="20"/>
      <c r="N256" s="62">
        <f t="shared" si="101"/>
        <v>0</v>
      </c>
      <c r="O256" s="63"/>
      <c r="P256" s="1"/>
      <c r="AB256" t="str">
        <f>IF(AND(K250&lt;=$AO$4,N250&gt;=$AB$4),"Yellow","Blank")</f>
        <v>Blank</v>
      </c>
      <c r="AC256" t="str">
        <f>IF(AND(K250&lt;=$AP$4,N250&gt;=$AC$4),"Yellow","Blank")</f>
        <v>Blank</v>
      </c>
      <c r="AD256" t="str">
        <f>IF(AND(K250&lt;=$AQ$4,N250&gt;=$AD$4),"Yellow","Blank")</f>
        <v>Blank</v>
      </c>
      <c r="AE256" t="str">
        <f>IF(AND(K250&lt;=$AR$4,N250&gt;=$AE$4),"Yellow","Blank")</f>
        <v>Blank</v>
      </c>
      <c r="AF256" t="str">
        <f>IF(AND(K250&lt;=$AS$4,N250&gt;=$AF$4),"Yellow","Blank")</f>
        <v>Blank</v>
      </c>
      <c r="AG256" t="str">
        <f>IF(AND(K250&lt;=$AT$4,N250&gt;=$AG$4),"Yellow","Blank")</f>
        <v>Blank</v>
      </c>
      <c r="AH256" t="str">
        <f>IF(AND(K250&lt;=$AU$4,N250&gt;=$AH$4),"Yellow","Blank")</f>
        <v>Blank</v>
      </c>
      <c r="AI256" t="str">
        <f>IF(AND(K250&lt;=$AV$4,N250&gt;=$AI$4),"Yellow","Blank")</f>
        <v>Blank</v>
      </c>
      <c r="AJ256" t="str">
        <f>IF(AND(K250&lt;=$AW$4,N250&gt;=$AJ$4),"Yellow","Blank")</f>
        <v>Blank</v>
      </c>
      <c r="AK256" t="str">
        <f>IF(AND(K250&lt;=$AX$4,N250&gt;=$AK$4),"Yellow","Blank")</f>
        <v>Blank</v>
      </c>
      <c r="AL256" t="str">
        <f>IF(AND(K250&lt;=$AY$4,N250&gt;=$AL$4),"Yellow","Blank")</f>
        <v>Blank</v>
      </c>
      <c r="AM256" t="str">
        <f>IF(AND(K250&lt;=$AZ$4,N250&gt;=$AM$4),"Yellow","Blank")</f>
        <v>Blank</v>
      </c>
    </row>
    <row r="257" spans="1:39" ht="13.5" x14ac:dyDescent="0.25">
      <c r="A257" s="3">
        <f t="shared" si="102"/>
        <v>2025</v>
      </c>
      <c r="B257" s="20"/>
      <c r="C257" s="20"/>
      <c r="D257" s="20"/>
      <c r="E257" s="20"/>
      <c r="F257" s="20"/>
      <c r="G257" s="20"/>
      <c r="H257" s="20"/>
      <c r="I257" s="20"/>
      <c r="J257" s="20"/>
      <c r="K257" s="20"/>
      <c r="L257" s="20"/>
      <c r="M257" s="20"/>
      <c r="N257" s="59">
        <f t="shared" si="101"/>
        <v>0</v>
      </c>
      <c r="O257" s="59"/>
      <c r="P257" s="1"/>
      <c r="AB257" t="str">
        <f>IF(AND(K250&lt;=$AO$5,N250&gt;=$AB$5),"Yellow","Blank")</f>
        <v>Blank</v>
      </c>
      <c r="AC257" t="str">
        <f>IF(AND(K250&lt;=$AP$5,N250&gt;=$AC$5),"Yellow","Blank")</f>
        <v>Blank</v>
      </c>
      <c r="AD257" t="str">
        <f>IF(AND(K250&lt;=$AQ$5,N250&gt;=$AD$5),"Yellow","Blank")</f>
        <v>Blank</v>
      </c>
      <c r="AE257" t="str">
        <f>IF(AND(K250&lt;=$AR$5,N250&gt;=$AE$5),"Yellow","Blank")</f>
        <v>Blank</v>
      </c>
      <c r="AF257" t="str">
        <f>IF(AND(K250&lt;=$AS$5,N250&gt;=$AF$5),"Yellow","Blank")</f>
        <v>Blank</v>
      </c>
      <c r="AG257" t="str">
        <f>IF(AND(K250&lt;=$AT$5,N250&gt;=$AG$5),"Yellow","Blank")</f>
        <v>Blank</v>
      </c>
      <c r="AH257" t="str">
        <f>IF(AND(K250&lt;=$AU$5,N250&gt;=$AH$5),"Yellow","Blank")</f>
        <v>Blank</v>
      </c>
      <c r="AI257" t="str">
        <f>IF(AND(K250&lt;=$AV$5,N250&gt;=$AI$5),"Yellow","Blank")</f>
        <v>Blank</v>
      </c>
      <c r="AJ257" t="str">
        <f>IF(AND(K250&lt;=$AW$5,N250&gt;=$AJ$5),"Yellow","Blank")</f>
        <v>Blank</v>
      </c>
      <c r="AK257" t="str">
        <f>IF(AND(K250&lt;=$AX$5,N250&gt;=$AK$5),"Yellow","Blank")</f>
        <v>Blank</v>
      </c>
      <c r="AL257" t="str">
        <f>IF(AND(K250&lt;=$AY$5,N250&gt;=$AL$5),"Yellow","Blank")</f>
        <v>Blank</v>
      </c>
      <c r="AM257" t="str">
        <f>IF(AND(K250&lt;=$AZ$5,N250&gt;=$AM$5),"Yellow","Blank")</f>
        <v>Blank</v>
      </c>
    </row>
    <row r="258" spans="1:39" ht="13.5" x14ac:dyDescent="0.25">
      <c r="A258" s="3">
        <f t="shared" si="102"/>
        <v>2026</v>
      </c>
      <c r="B258" s="20"/>
      <c r="C258" s="20"/>
      <c r="D258" s="20"/>
      <c r="E258" s="20"/>
      <c r="F258" s="20"/>
      <c r="G258" s="20"/>
      <c r="H258" s="20"/>
      <c r="I258" s="20"/>
      <c r="J258" s="20"/>
      <c r="K258" s="20"/>
      <c r="L258" s="20"/>
      <c r="M258" s="20"/>
      <c r="N258" s="59">
        <f t="shared" si="101"/>
        <v>0</v>
      </c>
      <c r="O258" s="59"/>
      <c r="P258" s="1"/>
      <c r="AB258" t="str">
        <f>IF(AND(K250&lt;=$AO$6,N250&gt;=$AB$6),"Yellow","Blank")</f>
        <v>Blank</v>
      </c>
      <c r="AC258" t="str">
        <f>IF(AND(K250&lt;=$AP$6,N250&gt;=$AC$6),"Yellow","Blank")</f>
        <v>Blank</v>
      </c>
      <c r="AD258" t="str">
        <f>IF(AND(K250&lt;=$AQ$6,N250&gt;=$AD$6),"Yellow","Blank")</f>
        <v>Blank</v>
      </c>
      <c r="AE258" t="str">
        <f>IF(AND(K250&lt;=$AR$6,N250&gt;=$AE$6),"Yellow","Blank")</f>
        <v>Blank</v>
      </c>
      <c r="AF258" t="str">
        <f>IF(AND(K250&lt;=$AS$6,N250&gt;=$AF$6),"Yellow","Blank")</f>
        <v>Blank</v>
      </c>
      <c r="AG258" t="str">
        <f>IF(AND(K250&lt;=$AT$6,N250&gt;=$AG$6),"Yellow","Blank")</f>
        <v>Blank</v>
      </c>
      <c r="AH258" t="str">
        <f>IF(AND(K250&lt;=$AU$6,N250&gt;=$AH$6),"Yellow","Blank")</f>
        <v>Blank</v>
      </c>
      <c r="AI258" t="str">
        <f>IF(AND(K250&lt;=$AV$6,N250&gt;=$AI$6),"Yellow","Blank")</f>
        <v>Blank</v>
      </c>
      <c r="AJ258" t="str">
        <f>IF(AND(K250&lt;=$AW$6,N250&gt;=$AJ$6),"Yellow","Blank")</f>
        <v>Blank</v>
      </c>
      <c r="AK258" t="str">
        <f>IF(AND(K250&lt;=$AX$6,N250&gt;=$AK$6),"Yellow","Blank")</f>
        <v>Blank</v>
      </c>
      <c r="AL258" t="str">
        <f>IF(AND(K250&lt;=$AY$6,N250&gt;=$AL$6),"Yellow","Blank")</f>
        <v>Blank</v>
      </c>
      <c r="AM258" t="str">
        <f>IF(AND(K250&lt;=$AZ$6,N250&gt;=$AM$6),"Yellow","Blank")</f>
        <v>Blank</v>
      </c>
    </row>
    <row r="259" spans="1:39" ht="13.5" x14ac:dyDescent="0.25">
      <c r="A259" s="3">
        <f t="shared" si="102"/>
        <v>2027</v>
      </c>
      <c r="B259" s="20"/>
      <c r="C259" s="20"/>
      <c r="D259" s="20"/>
      <c r="E259" s="20"/>
      <c r="F259" s="20"/>
      <c r="G259" s="20"/>
      <c r="H259" s="20"/>
      <c r="I259" s="20"/>
      <c r="J259" s="20"/>
      <c r="K259" s="20"/>
      <c r="L259" s="20"/>
      <c r="M259" s="20"/>
      <c r="N259" s="59">
        <f t="shared" si="101"/>
        <v>0</v>
      </c>
      <c r="O259" s="59"/>
      <c r="P259" s="1"/>
      <c r="AB259" t="str">
        <f>IF(AND(K250&lt;=$AO$7,N250&gt;=$AB$7),"Yellow","Blank")</f>
        <v>Blank</v>
      </c>
      <c r="AC259" t="str">
        <f>IF(AND(K250&lt;=$AP$7,N250&gt;=$AC$7),"Yellow","Blank")</f>
        <v>Blank</v>
      </c>
      <c r="AD259" t="str">
        <f>IF(AND(K250&lt;=$AQ$7,N250&gt;=$AD$7),"Yellow","Blank")</f>
        <v>Blank</v>
      </c>
      <c r="AE259" t="str">
        <f>IF(AND(K250&lt;=$AR$7,N250&gt;=$AE$7),"Yellow","Blank")</f>
        <v>Blank</v>
      </c>
      <c r="AF259" t="str">
        <f>IF(AND(K250&lt;=$AS$7,N250&gt;=$AF$7),"Yellow","Blank")</f>
        <v>Blank</v>
      </c>
      <c r="AG259" t="str">
        <f>IF(AND(K250&lt;=$AT$7,N250&gt;=$AG$7),"Yellow","Blank")</f>
        <v>Blank</v>
      </c>
      <c r="AH259" t="str">
        <f>IF(AND(K250&lt;=$AU$7,N250&gt;=$AH$7),"Yellow","Blank")</f>
        <v>Blank</v>
      </c>
      <c r="AI259" t="str">
        <f>IF(AND(K250&lt;=$AV$7,N250&gt;=$AI$7),"Yellow","Blank")</f>
        <v>Blank</v>
      </c>
      <c r="AJ259" t="str">
        <f>IF(AND(K250&lt;=$AW$7,N250&gt;=$AJ$7),"Yellow","Blank")</f>
        <v>Blank</v>
      </c>
      <c r="AK259" t="str">
        <f>IF(AND(K250&lt;=$AX$7,N250&gt;=$AK$7),"Yellow","Blank")</f>
        <v>Blank</v>
      </c>
      <c r="AL259" t="str">
        <f>IF(AND(K250&lt;=$AY$7,N250&gt;=$AL$7),"Yellow","Blank")</f>
        <v>Blank</v>
      </c>
      <c r="AM259" t="str">
        <f>IF(AND(K250&lt;=$AZ$7,N250&gt;=$AM$7),"Yellow","Blank")</f>
        <v>Blank</v>
      </c>
    </row>
    <row r="260" spans="1:39" ht="13.5" x14ac:dyDescent="0.25">
      <c r="A260" s="3">
        <f t="shared" si="102"/>
        <v>2028</v>
      </c>
      <c r="B260" s="20"/>
      <c r="C260" s="20"/>
      <c r="D260" s="20"/>
      <c r="E260" s="20"/>
      <c r="F260" s="20"/>
      <c r="G260" s="20"/>
      <c r="H260" s="20"/>
      <c r="I260" s="20"/>
      <c r="J260" s="20"/>
      <c r="K260" s="20"/>
      <c r="L260" s="20"/>
      <c r="M260" s="20"/>
      <c r="N260" s="59">
        <f t="shared" ref="N260:N262" si="103">SUM(B260:M260)</f>
        <v>0</v>
      </c>
      <c r="O260" s="59"/>
      <c r="P260" s="24"/>
      <c r="AB260" t="str">
        <f>IF(AND(K250&lt;=$AO$8,N250&gt;=$AB$8),"Yellow","Blank")</f>
        <v>Blank</v>
      </c>
      <c r="AC260" t="str">
        <f>IF(AND(K250&lt;=$AP$8,N250&gt;=$AC$8),"Yellow","Blank")</f>
        <v>Blank</v>
      </c>
      <c r="AD260" t="str">
        <f>IF(AND(K250&lt;=$AQ$8,N250&gt;=$AD$8),"Yellow","Blank")</f>
        <v>Blank</v>
      </c>
      <c r="AE260" t="str">
        <f>IF(AND(K250&lt;=$AR$8,N250&gt;=$AE$8),"Yellow","Blank")</f>
        <v>Blank</v>
      </c>
      <c r="AF260" t="str">
        <f>IF(AND(K250&lt;=$AS$8,N250&gt;=$AF$8),"Yellow","Blank")</f>
        <v>Blank</v>
      </c>
      <c r="AG260" t="str">
        <f>IF(AND(K250&lt;=$AT$8,N250&gt;=$AG$8),"Yellow","Blank")</f>
        <v>Blank</v>
      </c>
      <c r="AH260" t="str">
        <f>IF(AND(K250&lt;=$AT$8,N250&gt;=$AH$8),"Yellow","Blank")</f>
        <v>Blank</v>
      </c>
      <c r="AI260" t="str">
        <f>IF(AND(K250&lt;=$AV$8,N250&gt;=$AI$8),"Yellow","Blank")</f>
        <v>Blank</v>
      </c>
      <c r="AJ260" t="str">
        <f>IF(AND(K250&lt;=$AW$8,N250&gt;=$AJ$8),"Yellow","Blank")</f>
        <v>Blank</v>
      </c>
      <c r="AK260" t="str">
        <f>IF(AND(K250&lt;=$AX$8,N250&gt;=$AK$8),"Yellow","Blank")</f>
        <v>Blank</v>
      </c>
      <c r="AL260" t="str">
        <f>IF(AND(K250&lt;=$AY$8,N250&gt;=$AL$8),"Yellow","Blank")</f>
        <v>Blank</v>
      </c>
      <c r="AM260" t="str">
        <f>IF(AND(K250&lt;=$AZ$8,N250&gt;=$AM$8),"Yellow","Blank")</f>
        <v>Blank</v>
      </c>
    </row>
    <row r="261" spans="1:39" ht="13.5" x14ac:dyDescent="0.25">
      <c r="A261" s="3">
        <f t="shared" si="102"/>
        <v>2029</v>
      </c>
      <c r="B261" s="20"/>
      <c r="C261" s="20"/>
      <c r="D261" s="20"/>
      <c r="E261" s="20"/>
      <c r="F261" s="20"/>
      <c r="G261" s="20"/>
      <c r="H261" s="20"/>
      <c r="I261" s="20"/>
      <c r="J261" s="20"/>
      <c r="K261" s="20"/>
      <c r="L261" s="20"/>
      <c r="M261" s="20"/>
      <c r="N261" s="59">
        <f t="shared" si="103"/>
        <v>0</v>
      </c>
      <c r="O261" s="59"/>
      <c r="P261" s="1"/>
      <c r="AB261" t="str">
        <f>IF(AND(K250&lt;=$AO$9,N250&gt;=$AB$9),"Yellow","Blank")</f>
        <v>Blank</v>
      </c>
      <c r="AC261" t="str">
        <f>IF(AND(K250&lt;=$AP$9,N250&gt;=$AC$9),"Yellow","Blank")</f>
        <v>Blank</v>
      </c>
      <c r="AD261" t="str">
        <f>IF(AND(K250&lt;=$AQ$9,N250&gt;=$AD$9),"Yellow","Blank")</f>
        <v>Blank</v>
      </c>
      <c r="AE261" t="str">
        <f>IF(AND(K250&lt;=$AR$9,N250&gt;=$AE$9),"Yellow","Blank")</f>
        <v>Blank</v>
      </c>
      <c r="AF261" t="str">
        <f>IF(AND(K250&lt;=$AS$9,N250&gt;=$AF$9),"Yellow","Blank")</f>
        <v>Blank</v>
      </c>
      <c r="AG261" t="str">
        <f>IF(AND(K250&lt;=$AT$9,N250&gt;=$AG$9),"Yellow","Blank")</f>
        <v>Blank</v>
      </c>
      <c r="AH261" t="str">
        <f>IF(AND(K250&lt;=$AU$9,N250&gt;=$AH$9),"Yellow","Blank")</f>
        <v>Blank</v>
      </c>
      <c r="AI261" t="str">
        <f>IF(AND(K250&lt;=$AV$9,N250&gt;=$AI$9),"Yellow","Blank")</f>
        <v>Blank</v>
      </c>
      <c r="AJ261" t="str">
        <f>IF(AND(K250&lt;=$AW$9,N250&gt;=$AJ$9),"Yellow","Blank")</f>
        <v>Blank</v>
      </c>
      <c r="AK261" t="str">
        <f>IF(AND(K250&lt;=$AX$9,N250&gt;=$AK$9),"Yellow","Blank")</f>
        <v>Blank</v>
      </c>
      <c r="AL261" t="str">
        <f>IF(AND(K250&lt;=$AY$9,N250&gt;=$AL$9),"Yellow","Blank")</f>
        <v>Blank</v>
      </c>
      <c r="AM261" t="str">
        <f>IF(AND(K250&lt;=$AZ$9,N250&gt;=$AM$9),"Yellow","Blank")</f>
        <v>Blank</v>
      </c>
    </row>
    <row r="262" spans="1:39" ht="13.5" x14ac:dyDescent="0.25">
      <c r="A262" s="3">
        <f t="shared" si="102"/>
        <v>2030</v>
      </c>
      <c r="B262" s="20"/>
      <c r="C262" s="20"/>
      <c r="D262" s="20"/>
      <c r="E262" s="20"/>
      <c r="F262" s="20"/>
      <c r="G262" s="20"/>
      <c r="H262" s="20"/>
      <c r="I262" s="20"/>
      <c r="J262" s="20"/>
      <c r="K262" s="20"/>
      <c r="L262" s="20"/>
      <c r="M262" s="20"/>
      <c r="N262" s="59">
        <f t="shared" si="103"/>
        <v>0</v>
      </c>
      <c r="O262" s="59"/>
      <c r="P262" s="1"/>
      <c r="AB262" t="str">
        <f>IF(AND(K250&lt;=$AO$10,N250&gt;=$AB$10),"Yellow","Blank")</f>
        <v>Blank</v>
      </c>
      <c r="AC262" t="str">
        <f>IF(AND(K250&lt;=$AP$10,N250&gt;=$AC$10),"Yellow","Blank")</f>
        <v>Blank</v>
      </c>
      <c r="AD262" t="str">
        <f>IF(AND(K250&lt;=$AQ$10,N250&gt;=$AD$10),"Yellow","Blank")</f>
        <v>Blank</v>
      </c>
      <c r="AE262" t="str">
        <f>IF(AND(K250&lt;=$AR$10,N250&gt;=$AE$10),"Yellow","Blank")</f>
        <v>Blank</v>
      </c>
      <c r="AF262" t="str">
        <f>IF(AND(K250&lt;=$AS$10,N250&gt;=$AF$10),"Yellow","Blank")</f>
        <v>Blank</v>
      </c>
      <c r="AG262" t="str">
        <f>IF(AND(K250&lt;=$AT$10,N250&gt;=$AG$10),"Yellow","Blank")</f>
        <v>Blank</v>
      </c>
      <c r="AH262" t="str">
        <f>IF(AND(K250&lt;=$AU$10,N250&gt;=$AH$10),"Yellow","Blank")</f>
        <v>Blank</v>
      </c>
      <c r="AI262" t="str">
        <f>IF(AND(K250&lt;=$AV$10,N250&gt;=$AI$10),"Yellow","Blank")</f>
        <v>Blank</v>
      </c>
      <c r="AJ262" t="str">
        <f>IF(AND(K250&lt;=$AW$10,N250&gt;=$AJ$10),"Yellow","Blank")</f>
        <v>Blank</v>
      </c>
      <c r="AK262" t="str">
        <f>IF(AND(K250&lt;=$AX$10,N250&gt;=$AK$10),"Yellow","Blank")</f>
        <v>Blank</v>
      </c>
      <c r="AL262" t="str">
        <f>IF(AND(K250&lt;=$AY$10,N250&gt;=$AL$10),"Yellow","Blank")</f>
        <v>Blank</v>
      </c>
      <c r="AM262" t="str">
        <f>IF(AND(K250&lt;=$AZ$10,N250&gt;=$AM$10),"Yellow","Blank")</f>
        <v>Blank</v>
      </c>
    </row>
    <row r="263" spans="1:39" ht="12.75" customHeight="1" x14ac:dyDescent="0.25">
      <c r="A263" s="60" t="s">
        <v>15</v>
      </c>
      <c r="B263" s="61"/>
      <c r="C263" s="61"/>
      <c r="D263" s="61"/>
      <c r="E263" s="61"/>
      <c r="F263" s="61"/>
      <c r="G263" s="61"/>
      <c r="H263" s="61"/>
      <c r="I263" s="61"/>
      <c r="J263" s="61"/>
      <c r="K263" s="61"/>
      <c r="L263" s="61"/>
      <c r="M263" s="61"/>
      <c r="N263" s="59">
        <f t="shared" ref="N263" si="104">SUM(N255:O262)</f>
        <v>0</v>
      </c>
      <c r="O263" s="59"/>
    </row>
    <row r="264" spans="1:39" x14ac:dyDescent="0.2">
      <c r="A264" s="5"/>
      <c r="B264" s="5"/>
      <c r="C264" s="5"/>
      <c r="D264" s="5"/>
      <c r="E264" s="5"/>
      <c r="F264" s="5"/>
      <c r="G264" s="5"/>
      <c r="H264" s="5"/>
      <c r="I264" s="5"/>
      <c r="J264" s="5"/>
      <c r="K264" s="5"/>
      <c r="L264" s="5"/>
      <c r="M264" s="5"/>
      <c r="N264" s="5"/>
      <c r="O264" s="5"/>
    </row>
    <row r="265" spans="1:39" s="8" customFormat="1" ht="25.5" customHeight="1" x14ac:dyDescent="0.2">
      <c r="A265" s="57" t="s">
        <v>17</v>
      </c>
      <c r="B265" s="57"/>
      <c r="C265" s="58"/>
      <c r="D265" s="58"/>
      <c r="E265" s="58"/>
      <c r="F265" s="58"/>
      <c r="G265" s="58"/>
      <c r="H265" s="58"/>
      <c r="I265" s="58"/>
      <c r="J265" s="58"/>
      <c r="K265" s="58"/>
      <c r="L265" s="58"/>
      <c r="M265" s="58"/>
      <c r="N265" s="58"/>
      <c r="O265" s="58"/>
    </row>
    <row r="266" spans="1:39" s="8" customFormat="1" ht="25.5" customHeight="1" x14ac:dyDescent="0.2">
      <c r="A266" s="57" t="s">
        <v>27</v>
      </c>
      <c r="B266" s="57"/>
      <c r="C266" s="26"/>
      <c r="D266" s="57" t="s">
        <v>18</v>
      </c>
      <c r="E266" s="57"/>
      <c r="F266" s="56" t="str">
        <f t="shared" ref="F266" si="105">Q266&amp;$D$5&amp;P266</f>
        <v>M3NU-22-FL-ERAU-030203-0317</v>
      </c>
      <c r="G266" s="56"/>
      <c r="H266" s="56"/>
      <c r="I266" s="56"/>
      <c r="J266" s="32" t="s">
        <v>0</v>
      </c>
      <c r="K266" s="54"/>
      <c r="L266" s="55"/>
      <c r="M266" s="32" t="s">
        <v>1</v>
      </c>
      <c r="N266" s="54"/>
      <c r="O266" s="55"/>
      <c r="P266" s="8">
        <f>P250+1</f>
        <v>17</v>
      </c>
      <c r="Q266" s="8" t="str">
        <f>IF(C266="Major","M2","M3")</f>
        <v>M3</v>
      </c>
    </row>
    <row r="267" spans="1:39" s="8" customFormat="1" ht="25.5" customHeight="1" x14ac:dyDescent="0.2">
      <c r="A267" s="57" t="s">
        <v>28</v>
      </c>
      <c r="B267" s="57"/>
      <c r="C267" s="58"/>
      <c r="D267" s="58"/>
      <c r="E267" s="58"/>
      <c r="F267" s="58"/>
      <c r="G267" s="58"/>
      <c r="H267" s="58"/>
      <c r="I267" s="58"/>
      <c r="J267" s="58"/>
      <c r="K267" s="58"/>
      <c r="L267" s="58"/>
      <c r="M267" s="58"/>
      <c r="N267" s="58"/>
      <c r="O267" s="58"/>
    </row>
    <row r="268" spans="1:39" ht="26.25" customHeight="1" x14ac:dyDescent="0.2">
      <c r="A268" s="57" t="s">
        <v>22</v>
      </c>
      <c r="B268" s="57"/>
      <c r="C268" s="58"/>
      <c r="D268" s="58"/>
      <c r="E268" s="58"/>
      <c r="F268" s="58"/>
      <c r="G268" s="58"/>
      <c r="H268" s="58"/>
      <c r="I268" s="58"/>
      <c r="J268" s="58"/>
      <c r="K268" s="58"/>
      <c r="L268" s="58"/>
      <c r="M268" s="58"/>
      <c r="N268" s="58"/>
      <c r="O268" s="58"/>
    </row>
    <row r="269" spans="1:39" x14ac:dyDescent="0.2">
      <c r="A269" s="66" t="s">
        <v>29</v>
      </c>
      <c r="B269" s="67"/>
      <c r="C269" s="67"/>
      <c r="D269" s="67"/>
      <c r="E269" s="67"/>
      <c r="F269" s="67"/>
      <c r="G269" s="67"/>
      <c r="H269" s="67"/>
      <c r="I269" s="67"/>
      <c r="J269" s="67"/>
      <c r="K269" s="67"/>
      <c r="L269" s="67"/>
      <c r="M269" s="67"/>
      <c r="N269" s="67"/>
      <c r="O269" s="67"/>
    </row>
    <row r="270" spans="1:39" x14ac:dyDescent="0.2">
      <c r="A270" s="33" t="s">
        <v>2</v>
      </c>
      <c r="B270" s="33" t="s">
        <v>3</v>
      </c>
      <c r="C270" s="33" t="s">
        <v>4</v>
      </c>
      <c r="D270" s="33" t="s">
        <v>5</v>
      </c>
      <c r="E270" s="33" t="s">
        <v>6</v>
      </c>
      <c r="F270" s="33" t="s">
        <v>7</v>
      </c>
      <c r="G270" s="33" t="s">
        <v>8</v>
      </c>
      <c r="H270" s="33" t="s">
        <v>9</v>
      </c>
      <c r="I270" s="33" t="s">
        <v>10</v>
      </c>
      <c r="J270" s="33" t="s">
        <v>11</v>
      </c>
      <c r="K270" s="33" t="s">
        <v>12</v>
      </c>
      <c r="L270" s="33" t="s">
        <v>13</v>
      </c>
      <c r="M270" s="33" t="s">
        <v>14</v>
      </c>
      <c r="N270" s="64" t="s">
        <v>15</v>
      </c>
      <c r="O270" s="65"/>
      <c r="P270" s="1"/>
    </row>
    <row r="271" spans="1:39" ht="13.5" x14ac:dyDescent="0.25">
      <c r="A271" s="3">
        <f>A255</f>
        <v>2023</v>
      </c>
      <c r="B271" s="20"/>
      <c r="C271" s="20"/>
      <c r="D271" s="20"/>
      <c r="E271" s="20"/>
      <c r="F271" s="20"/>
      <c r="G271" s="20"/>
      <c r="H271" s="20"/>
      <c r="I271" s="20"/>
      <c r="J271" s="20"/>
      <c r="K271" s="20"/>
      <c r="L271" s="20"/>
      <c r="M271" s="20"/>
      <c r="N271" s="62">
        <f t="shared" ref="N271:N275" si="106">SUM(B271:M271)</f>
        <v>0</v>
      </c>
      <c r="O271" s="63"/>
      <c r="P271" s="1"/>
      <c r="AB271" t="str">
        <f>IF(AND(K266&lt;=$AO$3,N266&gt;=$AB$3),"Yellow","Blank")</f>
        <v>Blank</v>
      </c>
      <c r="AC271" t="str">
        <f>IF(AND(K266&lt;=$AP$3,N266&gt;=$AC$3),"Yellow","Blank")</f>
        <v>Blank</v>
      </c>
      <c r="AD271" t="str">
        <f>IF(AND(K266&lt;=$AQ$3,N266&gt;=$AD$3),"Yellow","Blank")</f>
        <v>Blank</v>
      </c>
      <c r="AE271" t="str">
        <f>IF(AND(K266&lt;=$AR$3,N266&gt;=$AE$3),"Yellow","Blank")</f>
        <v>Blank</v>
      </c>
      <c r="AF271" t="str">
        <f>IF(AND(K266&lt;=$AS$3,N266&gt;=$AF$3),"Yellow","Blank")</f>
        <v>Blank</v>
      </c>
      <c r="AG271" t="str">
        <f>IF(AND(K266&lt;=$AT$3,N266&gt;=$AG$3),"Yellow","Blank")</f>
        <v>Blank</v>
      </c>
      <c r="AH271" t="str">
        <f>IF(AND(K266&lt;=$AU$3,N266&gt;=$AH$3),"Yellow","Blank")</f>
        <v>Blank</v>
      </c>
      <c r="AI271" t="str">
        <f>IF(AND(K266&lt;=$AV$3,N266&gt;=$AI$3),"Yellow","Blank")</f>
        <v>Blank</v>
      </c>
      <c r="AJ271" t="str">
        <f>IF(AND(K266&lt;=$AW$3,N266&gt;=$AJ$3),"Yellow","Blank")</f>
        <v>Blank</v>
      </c>
      <c r="AK271" t="str">
        <f>IF(AND(K266&lt;=$AX$3,N266&gt;=$AK$3),"Yellow","Blank")</f>
        <v>Blank</v>
      </c>
      <c r="AL271" t="str">
        <f>IF(AND(K266&lt;=$AY$3,N266&gt;=$AL$3),"Yellow","Blank")</f>
        <v>Blank</v>
      </c>
      <c r="AM271" t="str">
        <f>IF(AND(K266&lt;=$AZ$3,N266&gt;=$AM$3),"Yellow","Blank")</f>
        <v>Blank</v>
      </c>
    </row>
    <row r="272" spans="1:39" ht="13.5" x14ac:dyDescent="0.25">
      <c r="A272" s="3">
        <f t="shared" ref="A272:A278" si="107">A256</f>
        <v>2024</v>
      </c>
      <c r="B272" s="20"/>
      <c r="C272" s="20"/>
      <c r="D272" s="20"/>
      <c r="E272" s="20"/>
      <c r="F272" s="20"/>
      <c r="G272" s="20"/>
      <c r="H272" s="20"/>
      <c r="I272" s="20"/>
      <c r="J272" s="20"/>
      <c r="K272" s="20"/>
      <c r="L272" s="20"/>
      <c r="M272" s="20"/>
      <c r="N272" s="62">
        <f t="shared" si="106"/>
        <v>0</v>
      </c>
      <c r="O272" s="63"/>
      <c r="P272" s="1"/>
      <c r="AB272" t="str">
        <f>IF(AND(K266&lt;=$AO$4,N266&gt;=$AB$4),"Yellow","Blank")</f>
        <v>Blank</v>
      </c>
      <c r="AC272" t="str">
        <f>IF(AND(K266&lt;=$AP$4,N266&gt;=$AC$4),"Yellow","Blank")</f>
        <v>Blank</v>
      </c>
      <c r="AD272" t="str">
        <f>IF(AND(K266&lt;=$AQ$4,N266&gt;=$AD$4),"Yellow","Blank")</f>
        <v>Blank</v>
      </c>
      <c r="AE272" t="str">
        <f>IF(AND(K266&lt;=$AR$4,N266&gt;=$AE$4),"Yellow","Blank")</f>
        <v>Blank</v>
      </c>
      <c r="AF272" t="str">
        <f>IF(AND(K266&lt;=$AS$4,N266&gt;=$AF$4),"Yellow","Blank")</f>
        <v>Blank</v>
      </c>
      <c r="AG272" t="str">
        <f>IF(AND(K266&lt;=$AT$4,N266&gt;=$AG$4),"Yellow","Blank")</f>
        <v>Blank</v>
      </c>
      <c r="AH272" t="str">
        <f>IF(AND(K266&lt;=$AU$4,N266&gt;=$AH$4),"Yellow","Blank")</f>
        <v>Blank</v>
      </c>
      <c r="AI272" t="str">
        <f>IF(AND(K266&lt;=$AV$4,N266&gt;=$AI$4),"Yellow","Blank")</f>
        <v>Blank</v>
      </c>
      <c r="AJ272" t="str">
        <f>IF(AND(K266&lt;=$AW$4,N266&gt;=$AJ$4),"Yellow","Blank")</f>
        <v>Blank</v>
      </c>
      <c r="AK272" t="str">
        <f>IF(AND(K266&lt;=$AX$4,N266&gt;=$AK$4),"Yellow","Blank")</f>
        <v>Blank</v>
      </c>
      <c r="AL272" t="str">
        <f>IF(AND(K266&lt;=$AY$4,N266&gt;=$AL$4),"Yellow","Blank")</f>
        <v>Blank</v>
      </c>
      <c r="AM272" t="str">
        <f>IF(AND(K266&lt;=$AZ$4,N266&gt;=$AM$4),"Yellow","Blank")</f>
        <v>Blank</v>
      </c>
    </row>
    <row r="273" spans="1:39" ht="13.5" x14ac:dyDescent="0.25">
      <c r="A273" s="3">
        <f t="shared" si="107"/>
        <v>2025</v>
      </c>
      <c r="B273" s="20"/>
      <c r="C273" s="20"/>
      <c r="D273" s="20"/>
      <c r="E273" s="20"/>
      <c r="F273" s="20"/>
      <c r="G273" s="20"/>
      <c r="H273" s="20"/>
      <c r="I273" s="20"/>
      <c r="J273" s="20"/>
      <c r="K273" s="20"/>
      <c r="L273" s="20"/>
      <c r="M273" s="20"/>
      <c r="N273" s="59">
        <f t="shared" si="106"/>
        <v>0</v>
      </c>
      <c r="O273" s="59"/>
      <c r="P273" s="1"/>
      <c r="AB273" t="str">
        <f>IF(AND(K266&lt;=$AO$5,N266&gt;=$AB$5),"Yellow","Blank")</f>
        <v>Blank</v>
      </c>
      <c r="AC273" t="str">
        <f>IF(AND(K266&lt;=$AP$5,N266&gt;=$AC$5),"Yellow","Blank")</f>
        <v>Blank</v>
      </c>
      <c r="AD273" t="str">
        <f>IF(AND(K266&lt;=$AQ$5,N266&gt;=$AD$5),"Yellow","Blank")</f>
        <v>Blank</v>
      </c>
      <c r="AE273" t="str">
        <f>IF(AND(K266&lt;=$AR$5,N266&gt;=$AE$5),"Yellow","Blank")</f>
        <v>Blank</v>
      </c>
      <c r="AF273" t="str">
        <f>IF(AND(K266&lt;=$AS$5,N266&gt;=$AF$5),"Yellow","Blank")</f>
        <v>Blank</v>
      </c>
      <c r="AG273" t="str">
        <f>IF(AND(K266&lt;=$AT$5,N266&gt;=$AG$5),"Yellow","Blank")</f>
        <v>Blank</v>
      </c>
      <c r="AH273" t="str">
        <f>IF(AND(K266&lt;=$AU$5,N266&gt;=$AH$5),"Yellow","Blank")</f>
        <v>Blank</v>
      </c>
      <c r="AI273" t="str">
        <f>IF(AND(K266&lt;=$AV$5,N266&gt;=$AI$5),"Yellow","Blank")</f>
        <v>Blank</v>
      </c>
      <c r="AJ273" t="str">
        <f>IF(AND(K266&lt;=$AW$5,N266&gt;=$AJ$5),"Yellow","Blank")</f>
        <v>Blank</v>
      </c>
      <c r="AK273" t="str">
        <f>IF(AND(K266&lt;=$AX$5,N266&gt;=$AK$5),"Yellow","Blank")</f>
        <v>Blank</v>
      </c>
      <c r="AL273" t="str">
        <f>IF(AND(K266&lt;=$AY$5,N266&gt;=$AL$5),"Yellow","Blank")</f>
        <v>Blank</v>
      </c>
      <c r="AM273" t="str">
        <f>IF(AND(K266&lt;=$AZ$5,N266&gt;=$AM$5),"Yellow","Blank")</f>
        <v>Blank</v>
      </c>
    </row>
    <row r="274" spans="1:39" ht="13.5" x14ac:dyDescent="0.25">
      <c r="A274" s="3">
        <f t="shared" si="107"/>
        <v>2026</v>
      </c>
      <c r="B274" s="20"/>
      <c r="C274" s="20"/>
      <c r="D274" s="20"/>
      <c r="E274" s="20"/>
      <c r="F274" s="20"/>
      <c r="G274" s="20"/>
      <c r="H274" s="20"/>
      <c r="I274" s="20"/>
      <c r="J274" s="20"/>
      <c r="K274" s="20"/>
      <c r="L274" s="20"/>
      <c r="M274" s="20"/>
      <c r="N274" s="59">
        <f t="shared" si="106"/>
        <v>0</v>
      </c>
      <c r="O274" s="59"/>
      <c r="P274" s="1"/>
      <c r="AB274" t="str">
        <f>IF(AND(K266&lt;=$AO$6,N266&gt;=$AB$6),"Yellow","Blank")</f>
        <v>Blank</v>
      </c>
      <c r="AC274" t="str">
        <f>IF(AND(K266&lt;=$AP$6,N266&gt;=$AC$6),"Yellow","Blank")</f>
        <v>Blank</v>
      </c>
      <c r="AD274" t="str">
        <f>IF(AND(K266&lt;=$AQ$6,N266&gt;=$AD$6),"Yellow","Blank")</f>
        <v>Blank</v>
      </c>
      <c r="AE274" t="str">
        <f>IF(AND(K266&lt;=$AR$6,N266&gt;=$AE$6),"Yellow","Blank")</f>
        <v>Blank</v>
      </c>
      <c r="AF274" t="str">
        <f>IF(AND(K266&lt;=$AS$6,N266&gt;=$AF$6),"Yellow","Blank")</f>
        <v>Blank</v>
      </c>
      <c r="AG274" t="str">
        <f>IF(AND(K266&lt;=$AT$6,N266&gt;=$AG$6),"Yellow","Blank")</f>
        <v>Blank</v>
      </c>
      <c r="AH274" t="str">
        <f>IF(AND(K266&lt;=$AU$6,N266&gt;=$AH$6),"Yellow","Blank")</f>
        <v>Blank</v>
      </c>
      <c r="AI274" t="str">
        <f>IF(AND(K266&lt;=$AV$6,N266&gt;=$AI$6),"Yellow","Blank")</f>
        <v>Blank</v>
      </c>
      <c r="AJ274" t="str">
        <f>IF(AND(K266&lt;=$AW$6,N266&gt;=$AJ$6),"Yellow","Blank")</f>
        <v>Blank</v>
      </c>
      <c r="AK274" t="str">
        <f>IF(AND(K266&lt;=$AX$6,N266&gt;=$AK$6),"Yellow","Blank")</f>
        <v>Blank</v>
      </c>
      <c r="AL274" t="str">
        <f>IF(AND(K266&lt;=$AY$6,N266&gt;=$AL$6),"Yellow","Blank")</f>
        <v>Blank</v>
      </c>
      <c r="AM274" t="str">
        <f>IF(AND(K266&lt;=$AZ$6,N266&gt;=$AM$6),"Yellow","Blank")</f>
        <v>Blank</v>
      </c>
    </row>
    <row r="275" spans="1:39" ht="13.5" x14ac:dyDescent="0.25">
      <c r="A275" s="3">
        <f t="shared" si="107"/>
        <v>2027</v>
      </c>
      <c r="B275" s="20"/>
      <c r="C275" s="20"/>
      <c r="D275" s="20"/>
      <c r="E275" s="20"/>
      <c r="F275" s="20"/>
      <c r="G275" s="20"/>
      <c r="H275" s="20"/>
      <c r="I275" s="20"/>
      <c r="J275" s="20"/>
      <c r="K275" s="20"/>
      <c r="L275" s="20"/>
      <c r="M275" s="20"/>
      <c r="N275" s="59">
        <f t="shared" si="106"/>
        <v>0</v>
      </c>
      <c r="O275" s="59"/>
      <c r="P275" s="1"/>
      <c r="AB275" t="str">
        <f>IF(AND(K266&lt;=$AO$7,N266&gt;=$AB$7),"Yellow","Blank")</f>
        <v>Blank</v>
      </c>
      <c r="AC275" t="str">
        <f>IF(AND(K266&lt;=$AP$7,N266&gt;=$AC$7),"Yellow","Blank")</f>
        <v>Blank</v>
      </c>
      <c r="AD275" t="str">
        <f>IF(AND(K266&lt;=$AQ$7,N266&gt;=$AD$7),"Yellow","Blank")</f>
        <v>Blank</v>
      </c>
      <c r="AE275" t="str">
        <f>IF(AND(K266&lt;=$AR$7,N266&gt;=$AE$7),"Yellow","Blank")</f>
        <v>Blank</v>
      </c>
      <c r="AF275" t="str">
        <f>IF(AND(K266&lt;=$AS$7,N266&gt;=$AF$7),"Yellow","Blank")</f>
        <v>Blank</v>
      </c>
      <c r="AG275" t="str">
        <f>IF(AND(K266&lt;=$AT$7,N266&gt;=$AG$7),"Yellow","Blank")</f>
        <v>Blank</v>
      </c>
      <c r="AH275" t="str">
        <f>IF(AND(K266&lt;=$AU$7,N266&gt;=$AH$7),"Yellow","Blank")</f>
        <v>Blank</v>
      </c>
      <c r="AI275" t="str">
        <f>IF(AND(K266&lt;=$AV$7,N266&gt;=$AI$7),"Yellow","Blank")</f>
        <v>Blank</v>
      </c>
      <c r="AJ275" t="str">
        <f>IF(AND(K266&lt;=$AW$7,N266&gt;=$AJ$7),"Yellow","Blank")</f>
        <v>Blank</v>
      </c>
      <c r="AK275" t="str">
        <f>IF(AND(K266&lt;=$AX$7,N266&gt;=$AK$7),"Yellow","Blank")</f>
        <v>Blank</v>
      </c>
      <c r="AL275" t="str">
        <f>IF(AND(K266&lt;=$AY$7,N266&gt;=$AL$7),"Yellow","Blank")</f>
        <v>Blank</v>
      </c>
      <c r="AM275" t="str">
        <f>IF(AND(K266&lt;=$AZ$7,N266&gt;=$AM$7),"Yellow","Blank")</f>
        <v>Blank</v>
      </c>
    </row>
    <row r="276" spans="1:39" ht="13.5" x14ac:dyDescent="0.25">
      <c r="A276" s="3">
        <f t="shared" si="107"/>
        <v>2028</v>
      </c>
      <c r="B276" s="20"/>
      <c r="C276" s="20"/>
      <c r="D276" s="20"/>
      <c r="E276" s="20"/>
      <c r="F276" s="20"/>
      <c r="G276" s="20"/>
      <c r="H276" s="20"/>
      <c r="I276" s="20"/>
      <c r="J276" s="20"/>
      <c r="K276" s="20"/>
      <c r="L276" s="20"/>
      <c r="M276" s="20"/>
      <c r="N276" s="59">
        <f t="shared" ref="N276:N278" si="108">SUM(B276:M276)</f>
        <v>0</v>
      </c>
      <c r="O276" s="59"/>
      <c r="P276" s="24"/>
      <c r="AB276" t="str">
        <f>IF(AND(K266&lt;=$AO$8,N266&gt;=$AB$8),"Yellow","Blank")</f>
        <v>Blank</v>
      </c>
      <c r="AC276" t="str">
        <f>IF(AND(K266&lt;=$AP$8,N266&gt;=$AC$8),"Yellow","Blank")</f>
        <v>Blank</v>
      </c>
      <c r="AD276" t="str">
        <f>IF(AND(K266&lt;=$AQ$8,N266&gt;=$AD$8),"Yellow","Blank")</f>
        <v>Blank</v>
      </c>
      <c r="AE276" t="str">
        <f>IF(AND(K266&lt;=$AR$8,N266&gt;=$AE$8),"Yellow","Blank")</f>
        <v>Blank</v>
      </c>
      <c r="AF276" t="str">
        <f>IF(AND(K266&lt;=$AS$8,N266&gt;=$AF$8),"Yellow","Blank")</f>
        <v>Blank</v>
      </c>
      <c r="AG276" t="str">
        <f>IF(AND(K266&lt;=$AT$8,N266&gt;=$AG$8),"Yellow","Blank")</f>
        <v>Blank</v>
      </c>
      <c r="AH276" t="str">
        <f>IF(AND(K266&lt;=$AT$8,N266&gt;=$AH$8),"Yellow","Blank")</f>
        <v>Blank</v>
      </c>
      <c r="AI276" t="str">
        <f>IF(AND(K266&lt;=$AV$8,N266&gt;=$AI$8),"Yellow","Blank")</f>
        <v>Blank</v>
      </c>
      <c r="AJ276" t="str">
        <f>IF(AND(K266&lt;=$AW$8,N266&gt;=$AJ$8),"Yellow","Blank")</f>
        <v>Blank</v>
      </c>
      <c r="AK276" t="str">
        <f>IF(AND(K266&lt;=$AX$8,N266&gt;=$AK$8),"Yellow","Blank")</f>
        <v>Blank</v>
      </c>
      <c r="AL276" t="str">
        <f>IF(AND(K266&lt;=$AY$8,N266&gt;=$AL$8),"Yellow","Blank")</f>
        <v>Blank</v>
      </c>
      <c r="AM276" t="str">
        <f>IF(AND(K266&lt;=$AZ$8,N266&gt;=$AM$8),"Yellow","Blank")</f>
        <v>Blank</v>
      </c>
    </row>
    <row r="277" spans="1:39" ht="13.5" x14ac:dyDescent="0.25">
      <c r="A277" s="3">
        <f t="shared" si="107"/>
        <v>2029</v>
      </c>
      <c r="B277" s="20"/>
      <c r="C277" s="20"/>
      <c r="D277" s="20"/>
      <c r="E277" s="20"/>
      <c r="F277" s="20"/>
      <c r="G277" s="20"/>
      <c r="H277" s="20"/>
      <c r="I277" s="20"/>
      <c r="J277" s="20"/>
      <c r="K277" s="20"/>
      <c r="L277" s="20"/>
      <c r="M277" s="20"/>
      <c r="N277" s="59">
        <f t="shared" si="108"/>
        <v>0</v>
      </c>
      <c r="O277" s="59"/>
      <c r="P277" s="1"/>
      <c r="AB277" t="str">
        <f>IF(AND(K266&lt;=$AO$9,N266&gt;=$AB$9),"Yellow","Blank")</f>
        <v>Blank</v>
      </c>
      <c r="AC277" t="str">
        <f>IF(AND(K266&lt;=$AP$9,N266&gt;=$AC$9),"Yellow","Blank")</f>
        <v>Blank</v>
      </c>
      <c r="AD277" t="str">
        <f>IF(AND(K266&lt;=$AQ$9,N266&gt;=$AD$9),"Yellow","Blank")</f>
        <v>Blank</v>
      </c>
      <c r="AE277" t="str">
        <f>IF(AND(K266&lt;=$AR$9,N266&gt;=$AE$9),"Yellow","Blank")</f>
        <v>Blank</v>
      </c>
      <c r="AF277" t="str">
        <f>IF(AND(K266&lt;=$AS$9,N266&gt;=$AF$9),"Yellow","Blank")</f>
        <v>Blank</v>
      </c>
      <c r="AG277" t="str">
        <f>IF(AND(K266&lt;=$AT$9,N266&gt;=$AG$9),"Yellow","Blank")</f>
        <v>Blank</v>
      </c>
      <c r="AH277" t="str">
        <f>IF(AND(K266&lt;=$AU$9,N266&gt;=$AH$9),"Yellow","Blank")</f>
        <v>Blank</v>
      </c>
      <c r="AI277" t="str">
        <f>IF(AND(K266&lt;=$AV$9,N266&gt;=$AI$9),"Yellow","Blank")</f>
        <v>Blank</v>
      </c>
      <c r="AJ277" t="str">
        <f>IF(AND(K266&lt;=$AW$9,N266&gt;=$AJ$9),"Yellow","Blank")</f>
        <v>Blank</v>
      </c>
      <c r="AK277" t="str">
        <f>IF(AND(K266&lt;=$AX$9,N266&gt;=$AK$9),"Yellow","Blank")</f>
        <v>Blank</v>
      </c>
      <c r="AL277" t="str">
        <f>IF(AND(K266&lt;=$AY$9,N266&gt;=$AL$9),"Yellow","Blank")</f>
        <v>Blank</v>
      </c>
      <c r="AM277" t="str">
        <f>IF(AND(K266&lt;=$AZ$9,N266&gt;=$AM$9),"Yellow","Blank")</f>
        <v>Blank</v>
      </c>
    </row>
    <row r="278" spans="1:39" ht="13.5" x14ac:dyDescent="0.25">
      <c r="A278" s="3">
        <f t="shared" si="107"/>
        <v>2030</v>
      </c>
      <c r="B278" s="20"/>
      <c r="C278" s="20"/>
      <c r="D278" s="20"/>
      <c r="E278" s="20"/>
      <c r="F278" s="20"/>
      <c r="G278" s="20"/>
      <c r="H278" s="20"/>
      <c r="I278" s="20"/>
      <c r="J278" s="20"/>
      <c r="K278" s="20"/>
      <c r="L278" s="20"/>
      <c r="M278" s="20"/>
      <c r="N278" s="59">
        <f t="shared" si="108"/>
        <v>0</v>
      </c>
      <c r="O278" s="59"/>
      <c r="P278" s="1"/>
      <c r="AB278" t="str">
        <f>IF(AND(K266&lt;=$AO$10,N266&gt;=$AB$10),"Yellow","Blank")</f>
        <v>Blank</v>
      </c>
      <c r="AC278" t="str">
        <f>IF(AND(K266&lt;=$AP$10,N266&gt;=$AC$10),"Yellow","Blank")</f>
        <v>Blank</v>
      </c>
      <c r="AD278" t="str">
        <f>IF(AND(K266&lt;=$AQ$10,N266&gt;=$AD$10),"Yellow","Blank")</f>
        <v>Blank</v>
      </c>
      <c r="AE278" t="str">
        <f>IF(AND(K266&lt;=$AR$10,N266&gt;=$AE$10),"Yellow","Blank")</f>
        <v>Blank</v>
      </c>
      <c r="AF278" t="str">
        <f>IF(AND(K266&lt;=$AS$10,N266&gt;=$AF$10),"Yellow","Blank")</f>
        <v>Blank</v>
      </c>
      <c r="AG278" t="str">
        <f>IF(AND(K266&lt;=$AT$10,N266&gt;=$AG$10),"Yellow","Blank")</f>
        <v>Blank</v>
      </c>
      <c r="AH278" t="str">
        <f>IF(AND(K266&lt;=$AU$10,N266&gt;=$AH$10),"Yellow","Blank")</f>
        <v>Blank</v>
      </c>
      <c r="AI278" t="str">
        <f>IF(AND(K266&lt;=$AV$10,N266&gt;=$AI$10),"Yellow","Blank")</f>
        <v>Blank</v>
      </c>
      <c r="AJ278" t="str">
        <f>IF(AND(K266&lt;=$AW$10,N266&gt;=$AJ$10),"Yellow","Blank")</f>
        <v>Blank</v>
      </c>
      <c r="AK278" t="str">
        <f>IF(AND(K266&lt;=$AX$10,N266&gt;=$AK$10),"Yellow","Blank")</f>
        <v>Blank</v>
      </c>
      <c r="AL278" t="str">
        <f>IF(AND(K266&lt;=$AY$10,N266&gt;=$AL$10),"Yellow","Blank")</f>
        <v>Blank</v>
      </c>
      <c r="AM278" t="str">
        <f>IF(AND(K266&lt;=$AZ$10,N266&gt;=$AM$10),"Yellow","Blank")</f>
        <v>Blank</v>
      </c>
    </row>
    <row r="279" spans="1:39" ht="12.75" customHeight="1" x14ac:dyDescent="0.25">
      <c r="A279" s="60" t="s">
        <v>15</v>
      </c>
      <c r="B279" s="61"/>
      <c r="C279" s="61"/>
      <c r="D279" s="61"/>
      <c r="E279" s="61"/>
      <c r="F279" s="61"/>
      <c r="G279" s="61"/>
      <c r="H279" s="61"/>
      <c r="I279" s="61"/>
      <c r="J279" s="61"/>
      <c r="K279" s="61"/>
      <c r="L279" s="61"/>
      <c r="M279" s="61"/>
      <c r="N279" s="59">
        <f t="shared" ref="N279" si="109">SUM(N271:O278)</f>
        <v>0</v>
      </c>
      <c r="O279" s="59"/>
    </row>
    <row r="280" spans="1:39" x14ac:dyDescent="0.2">
      <c r="A280" s="5"/>
      <c r="B280" s="5"/>
      <c r="C280" s="5"/>
      <c r="D280" s="5"/>
      <c r="E280" s="5"/>
      <c r="F280" s="5"/>
      <c r="G280" s="5"/>
      <c r="H280" s="5"/>
      <c r="I280" s="5"/>
      <c r="J280" s="5"/>
      <c r="K280" s="5"/>
      <c r="L280" s="5"/>
      <c r="M280" s="5"/>
      <c r="N280" s="5"/>
      <c r="O280" s="5"/>
    </row>
    <row r="281" spans="1:39" s="8" customFormat="1" ht="25.5" customHeight="1" x14ac:dyDescent="0.2">
      <c r="A281" s="57" t="s">
        <v>17</v>
      </c>
      <c r="B281" s="57"/>
      <c r="C281" s="58"/>
      <c r="D281" s="58"/>
      <c r="E281" s="58"/>
      <c r="F281" s="58"/>
      <c r="G281" s="58"/>
      <c r="H281" s="58"/>
      <c r="I281" s="58"/>
      <c r="J281" s="58"/>
      <c r="K281" s="58"/>
      <c r="L281" s="58"/>
      <c r="M281" s="58"/>
      <c r="N281" s="58"/>
      <c r="O281" s="58"/>
    </row>
    <row r="282" spans="1:39" s="8" customFormat="1" ht="25.5" customHeight="1" x14ac:dyDescent="0.2">
      <c r="A282" s="57" t="s">
        <v>27</v>
      </c>
      <c r="B282" s="57"/>
      <c r="C282" s="26"/>
      <c r="D282" s="57" t="s">
        <v>18</v>
      </c>
      <c r="E282" s="57"/>
      <c r="F282" s="56" t="str">
        <f t="shared" ref="F282" si="110">Q282&amp;$D$5&amp;P282</f>
        <v>M3NU-22-FL-ERAU-030203-0318</v>
      </c>
      <c r="G282" s="56"/>
      <c r="H282" s="56"/>
      <c r="I282" s="56"/>
      <c r="J282" s="32" t="s">
        <v>0</v>
      </c>
      <c r="K282" s="54"/>
      <c r="L282" s="55"/>
      <c r="M282" s="32" t="s">
        <v>1</v>
      </c>
      <c r="N282" s="54"/>
      <c r="O282" s="55"/>
      <c r="P282" s="8">
        <f>P266+1</f>
        <v>18</v>
      </c>
      <c r="Q282" s="8" t="str">
        <f>IF(C282="Major","M2","M3")</f>
        <v>M3</v>
      </c>
    </row>
    <row r="283" spans="1:39" s="8" customFormat="1" ht="25.5" customHeight="1" x14ac:dyDescent="0.2">
      <c r="A283" s="57" t="s">
        <v>28</v>
      </c>
      <c r="B283" s="57"/>
      <c r="C283" s="58"/>
      <c r="D283" s="58"/>
      <c r="E283" s="58"/>
      <c r="F283" s="58"/>
      <c r="G283" s="58"/>
      <c r="H283" s="58"/>
      <c r="I283" s="58"/>
      <c r="J283" s="58"/>
      <c r="K283" s="58"/>
      <c r="L283" s="58"/>
      <c r="M283" s="58"/>
      <c r="N283" s="58"/>
      <c r="O283" s="58"/>
    </row>
    <row r="284" spans="1:39" ht="26.25" customHeight="1" x14ac:dyDescent="0.2">
      <c r="A284" s="57" t="s">
        <v>22</v>
      </c>
      <c r="B284" s="57"/>
      <c r="C284" s="58"/>
      <c r="D284" s="58"/>
      <c r="E284" s="58"/>
      <c r="F284" s="58"/>
      <c r="G284" s="58"/>
      <c r="H284" s="58"/>
      <c r="I284" s="58"/>
      <c r="J284" s="58"/>
      <c r="K284" s="58"/>
      <c r="L284" s="58"/>
      <c r="M284" s="58"/>
      <c r="N284" s="58"/>
      <c r="O284" s="58"/>
    </row>
    <row r="285" spans="1:39" x14ac:dyDescent="0.2">
      <c r="A285" s="66" t="s">
        <v>29</v>
      </c>
      <c r="B285" s="67"/>
      <c r="C285" s="67"/>
      <c r="D285" s="67"/>
      <c r="E285" s="67"/>
      <c r="F285" s="67"/>
      <c r="G285" s="67"/>
      <c r="H285" s="67"/>
      <c r="I285" s="67"/>
      <c r="J285" s="67"/>
      <c r="K285" s="67"/>
      <c r="L285" s="67"/>
      <c r="M285" s="67"/>
      <c r="N285" s="67"/>
      <c r="O285" s="67"/>
    </row>
    <row r="286" spans="1:39" x14ac:dyDescent="0.2">
      <c r="A286" s="33" t="s">
        <v>2</v>
      </c>
      <c r="B286" s="33" t="s">
        <v>3</v>
      </c>
      <c r="C286" s="33" t="s">
        <v>4</v>
      </c>
      <c r="D286" s="33" t="s">
        <v>5</v>
      </c>
      <c r="E286" s="33" t="s">
        <v>6</v>
      </c>
      <c r="F286" s="33" t="s">
        <v>7</v>
      </c>
      <c r="G286" s="33" t="s">
        <v>8</v>
      </c>
      <c r="H286" s="33" t="s">
        <v>9</v>
      </c>
      <c r="I286" s="33" t="s">
        <v>10</v>
      </c>
      <c r="J286" s="33" t="s">
        <v>11</v>
      </c>
      <c r="K286" s="33" t="s">
        <v>12</v>
      </c>
      <c r="L286" s="33" t="s">
        <v>13</v>
      </c>
      <c r="M286" s="33" t="s">
        <v>14</v>
      </c>
      <c r="N286" s="64" t="s">
        <v>15</v>
      </c>
      <c r="O286" s="65"/>
      <c r="P286" s="1"/>
    </row>
    <row r="287" spans="1:39" ht="13.5" x14ac:dyDescent="0.25">
      <c r="A287" s="3">
        <f>A271</f>
        <v>2023</v>
      </c>
      <c r="B287" s="20"/>
      <c r="C287" s="20"/>
      <c r="D287" s="20"/>
      <c r="E287" s="20"/>
      <c r="F287" s="20"/>
      <c r="G287" s="20"/>
      <c r="H287" s="20"/>
      <c r="I287" s="20"/>
      <c r="J287" s="20"/>
      <c r="K287" s="20"/>
      <c r="L287" s="20"/>
      <c r="M287" s="20"/>
      <c r="N287" s="62">
        <f t="shared" ref="N287:N291" si="111">SUM(B287:M287)</f>
        <v>0</v>
      </c>
      <c r="O287" s="63"/>
      <c r="P287" s="1"/>
      <c r="AB287" t="str">
        <f>IF(AND(K282&lt;=$AO$3,N282&gt;=$AB$3),"Yellow","Blank")</f>
        <v>Blank</v>
      </c>
      <c r="AC287" t="str">
        <f>IF(AND(K282&lt;=$AP$3,N282&gt;=$AC$3),"Yellow","Blank")</f>
        <v>Blank</v>
      </c>
      <c r="AD287" t="str">
        <f>IF(AND(K282&lt;=$AQ$3,N282&gt;=$AD$3),"Yellow","Blank")</f>
        <v>Blank</v>
      </c>
      <c r="AE287" t="str">
        <f>IF(AND(K282&lt;=$AR$3,N282&gt;=$AE$3),"Yellow","Blank")</f>
        <v>Blank</v>
      </c>
      <c r="AF287" t="str">
        <f>IF(AND(K282&lt;=$AS$3,N282&gt;=$AF$3),"Yellow","Blank")</f>
        <v>Blank</v>
      </c>
      <c r="AG287" t="str">
        <f>IF(AND(K282&lt;=$AT$3,N282&gt;=$AG$3),"Yellow","Blank")</f>
        <v>Blank</v>
      </c>
      <c r="AH287" t="str">
        <f>IF(AND(K282&lt;=$AU$3,N282&gt;=$AH$3),"Yellow","Blank")</f>
        <v>Blank</v>
      </c>
      <c r="AI287" t="str">
        <f>IF(AND(K282&lt;=$AV$3,N282&gt;=$AI$3),"Yellow","Blank")</f>
        <v>Blank</v>
      </c>
      <c r="AJ287" t="str">
        <f>IF(AND(K282&lt;=$AW$3,N282&gt;=$AJ$3),"Yellow","Blank")</f>
        <v>Blank</v>
      </c>
      <c r="AK287" t="str">
        <f>IF(AND(K282&lt;=$AX$3,N282&gt;=$AK$3),"Yellow","Blank")</f>
        <v>Blank</v>
      </c>
      <c r="AL287" t="str">
        <f>IF(AND(K282&lt;=$AY$3,N282&gt;=$AL$3),"Yellow","Blank")</f>
        <v>Blank</v>
      </c>
      <c r="AM287" t="str">
        <f>IF(AND(K282&lt;=$AZ$3,N282&gt;=$AM$3),"Yellow","Blank")</f>
        <v>Blank</v>
      </c>
    </row>
    <row r="288" spans="1:39" ht="13.5" x14ac:dyDescent="0.25">
      <c r="A288" s="3">
        <f t="shared" ref="A288:A294" si="112">A272</f>
        <v>2024</v>
      </c>
      <c r="B288" s="20"/>
      <c r="C288" s="20"/>
      <c r="D288" s="20"/>
      <c r="E288" s="20"/>
      <c r="F288" s="20"/>
      <c r="G288" s="20"/>
      <c r="H288" s="20"/>
      <c r="I288" s="20"/>
      <c r="J288" s="20"/>
      <c r="K288" s="20"/>
      <c r="L288" s="20"/>
      <c r="M288" s="20"/>
      <c r="N288" s="62">
        <f t="shared" si="111"/>
        <v>0</v>
      </c>
      <c r="O288" s="63"/>
      <c r="P288" s="1"/>
      <c r="AB288" t="str">
        <f>IF(AND(K282&lt;=$AO$4,N282&gt;=$AB$4),"Yellow","Blank")</f>
        <v>Blank</v>
      </c>
      <c r="AC288" t="str">
        <f>IF(AND(K282&lt;=$AP$4,N282&gt;=$AC$4),"Yellow","Blank")</f>
        <v>Blank</v>
      </c>
      <c r="AD288" t="str">
        <f>IF(AND(K282&lt;=$AQ$4,N282&gt;=$AD$4),"Yellow","Blank")</f>
        <v>Blank</v>
      </c>
      <c r="AE288" t="str">
        <f>IF(AND(K282&lt;=$AR$4,N282&gt;=$AE$4),"Yellow","Blank")</f>
        <v>Blank</v>
      </c>
      <c r="AF288" t="str">
        <f>IF(AND(K282&lt;=$AS$4,N282&gt;=$AF$4),"Yellow","Blank")</f>
        <v>Blank</v>
      </c>
      <c r="AG288" t="str">
        <f>IF(AND(K282&lt;=$AT$4,N282&gt;=$AG$4),"Yellow","Blank")</f>
        <v>Blank</v>
      </c>
      <c r="AH288" t="str">
        <f>IF(AND(K282&lt;=$AU$4,N282&gt;=$AH$4),"Yellow","Blank")</f>
        <v>Blank</v>
      </c>
      <c r="AI288" t="str">
        <f>IF(AND(K282&lt;=$AV$4,N282&gt;=$AI$4),"Yellow","Blank")</f>
        <v>Blank</v>
      </c>
      <c r="AJ288" t="str">
        <f>IF(AND(K282&lt;=$AW$4,N282&gt;=$AJ$4),"Yellow","Blank")</f>
        <v>Blank</v>
      </c>
      <c r="AK288" t="str">
        <f>IF(AND(K282&lt;=$AX$4,N282&gt;=$AK$4),"Yellow","Blank")</f>
        <v>Blank</v>
      </c>
      <c r="AL288" t="str">
        <f>IF(AND(K282&lt;=$AY$4,N282&gt;=$AL$4),"Yellow","Blank")</f>
        <v>Blank</v>
      </c>
      <c r="AM288" t="str">
        <f>IF(AND(K282&lt;=$AZ$4,N282&gt;=$AM$4),"Yellow","Blank")</f>
        <v>Blank</v>
      </c>
    </row>
    <row r="289" spans="1:39" ht="13.5" x14ac:dyDescent="0.25">
      <c r="A289" s="3">
        <f t="shared" si="112"/>
        <v>2025</v>
      </c>
      <c r="B289" s="20"/>
      <c r="C289" s="20"/>
      <c r="D289" s="20"/>
      <c r="E289" s="20"/>
      <c r="F289" s="20"/>
      <c r="G289" s="20"/>
      <c r="H289" s="20"/>
      <c r="I289" s="20"/>
      <c r="J289" s="20"/>
      <c r="K289" s="20"/>
      <c r="L289" s="20"/>
      <c r="M289" s="20"/>
      <c r="N289" s="59">
        <f t="shared" si="111"/>
        <v>0</v>
      </c>
      <c r="O289" s="59"/>
      <c r="P289" s="1"/>
      <c r="AB289" t="str">
        <f>IF(AND(K282&lt;=$AO$5,N282&gt;=$AB$5),"Yellow","Blank")</f>
        <v>Blank</v>
      </c>
      <c r="AC289" t="str">
        <f>IF(AND(K282&lt;=$AP$5,N282&gt;=$AC$5),"Yellow","Blank")</f>
        <v>Blank</v>
      </c>
      <c r="AD289" t="str">
        <f>IF(AND(K282&lt;=$AQ$5,N282&gt;=$AD$5),"Yellow","Blank")</f>
        <v>Blank</v>
      </c>
      <c r="AE289" t="str">
        <f>IF(AND(K282&lt;=$AR$5,N282&gt;=$AE$5),"Yellow","Blank")</f>
        <v>Blank</v>
      </c>
      <c r="AF289" t="str">
        <f>IF(AND(K282&lt;=$AS$5,N282&gt;=$AF$5),"Yellow","Blank")</f>
        <v>Blank</v>
      </c>
      <c r="AG289" t="str">
        <f>IF(AND(K282&lt;=$AT$5,N282&gt;=$AG$5),"Yellow","Blank")</f>
        <v>Blank</v>
      </c>
      <c r="AH289" t="str">
        <f>IF(AND(K282&lt;=$AU$5,N282&gt;=$AH$5),"Yellow","Blank")</f>
        <v>Blank</v>
      </c>
      <c r="AI289" t="str">
        <f>IF(AND(K282&lt;=$AV$5,N282&gt;=$AI$5),"Yellow","Blank")</f>
        <v>Blank</v>
      </c>
      <c r="AJ289" t="str">
        <f>IF(AND(K282&lt;=$AW$5,N282&gt;=$AJ$5),"Yellow","Blank")</f>
        <v>Blank</v>
      </c>
      <c r="AK289" t="str">
        <f>IF(AND(K282&lt;=$AX$5,N282&gt;=$AK$5),"Yellow","Blank")</f>
        <v>Blank</v>
      </c>
      <c r="AL289" t="str">
        <f>IF(AND(K282&lt;=$AY$5,N282&gt;=$AL$5),"Yellow","Blank")</f>
        <v>Blank</v>
      </c>
      <c r="AM289" t="str">
        <f>IF(AND(K282&lt;=$AZ$5,N282&gt;=$AM$5),"Yellow","Blank")</f>
        <v>Blank</v>
      </c>
    </row>
    <row r="290" spans="1:39" ht="13.5" x14ac:dyDescent="0.25">
      <c r="A290" s="3">
        <f t="shared" si="112"/>
        <v>2026</v>
      </c>
      <c r="B290" s="20"/>
      <c r="C290" s="20"/>
      <c r="D290" s="20"/>
      <c r="E290" s="20"/>
      <c r="F290" s="20"/>
      <c r="G290" s="20"/>
      <c r="H290" s="20"/>
      <c r="I290" s="20"/>
      <c r="J290" s="20"/>
      <c r="K290" s="20"/>
      <c r="L290" s="20"/>
      <c r="M290" s="20"/>
      <c r="N290" s="59">
        <f t="shared" si="111"/>
        <v>0</v>
      </c>
      <c r="O290" s="59"/>
      <c r="P290" s="1"/>
      <c r="AB290" t="str">
        <f>IF(AND(K282&lt;=$AO$6,N282&gt;=$AB$6),"Yellow","Blank")</f>
        <v>Blank</v>
      </c>
      <c r="AC290" t="str">
        <f>IF(AND(K282&lt;=$AP$6,N282&gt;=$AC$6),"Yellow","Blank")</f>
        <v>Blank</v>
      </c>
      <c r="AD290" t="str">
        <f>IF(AND(K282&lt;=$AQ$6,N282&gt;=$AD$6),"Yellow","Blank")</f>
        <v>Blank</v>
      </c>
      <c r="AE290" t="str">
        <f>IF(AND(K282&lt;=$AR$6,N282&gt;=$AE$6),"Yellow","Blank")</f>
        <v>Blank</v>
      </c>
      <c r="AF290" t="str">
        <f>IF(AND(K282&lt;=$AS$6,N282&gt;=$AF$6),"Yellow","Blank")</f>
        <v>Blank</v>
      </c>
      <c r="AG290" t="str">
        <f>IF(AND(K282&lt;=$AT$6,N282&gt;=$AG$6),"Yellow","Blank")</f>
        <v>Blank</v>
      </c>
      <c r="AH290" t="str">
        <f>IF(AND(K282&lt;=$AU$6,N282&gt;=$AH$6),"Yellow","Blank")</f>
        <v>Blank</v>
      </c>
      <c r="AI290" t="str">
        <f>IF(AND(K282&lt;=$AV$6,N282&gt;=$AI$6),"Yellow","Blank")</f>
        <v>Blank</v>
      </c>
      <c r="AJ290" t="str">
        <f>IF(AND(K282&lt;=$AW$6,N282&gt;=$AJ$6),"Yellow","Blank")</f>
        <v>Blank</v>
      </c>
      <c r="AK290" t="str">
        <f>IF(AND(K282&lt;=$AX$6,N282&gt;=$AK$6),"Yellow","Blank")</f>
        <v>Blank</v>
      </c>
      <c r="AL290" t="str">
        <f>IF(AND(K282&lt;=$AY$6,N282&gt;=$AL$6),"Yellow","Blank")</f>
        <v>Blank</v>
      </c>
      <c r="AM290" t="str">
        <f>IF(AND(K282&lt;=$AZ$6,N282&gt;=$AM$6),"Yellow","Blank")</f>
        <v>Blank</v>
      </c>
    </row>
    <row r="291" spans="1:39" ht="13.5" x14ac:dyDescent="0.25">
      <c r="A291" s="3">
        <f t="shared" si="112"/>
        <v>2027</v>
      </c>
      <c r="B291" s="20"/>
      <c r="C291" s="20"/>
      <c r="D291" s="20"/>
      <c r="E291" s="20"/>
      <c r="F291" s="20"/>
      <c r="G291" s="20"/>
      <c r="H291" s="20"/>
      <c r="I291" s="20"/>
      <c r="J291" s="20"/>
      <c r="K291" s="20"/>
      <c r="L291" s="20"/>
      <c r="M291" s="20"/>
      <c r="N291" s="59">
        <f t="shared" si="111"/>
        <v>0</v>
      </c>
      <c r="O291" s="59"/>
      <c r="P291" s="1"/>
      <c r="AB291" t="str">
        <f>IF(AND(K282&lt;=$AO$7,N282&gt;=$AB$7),"Yellow","Blank")</f>
        <v>Blank</v>
      </c>
      <c r="AC291" t="str">
        <f>IF(AND(K282&lt;=$AP$7,N282&gt;=$AC$7),"Yellow","Blank")</f>
        <v>Blank</v>
      </c>
      <c r="AD291" t="str">
        <f>IF(AND(K282&lt;=$AQ$7,N282&gt;=$AD$7),"Yellow","Blank")</f>
        <v>Blank</v>
      </c>
      <c r="AE291" t="str">
        <f>IF(AND(K282&lt;=$AR$7,N282&gt;=$AE$7),"Yellow","Blank")</f>
        <v>Blank</v>
      </c>
      <c r="AF291" t="str">
        <f>IF(AND(K282&lt;=$AS$7,N282&gt;=$AF$7),"Yellow","Blank")</f>
        <v>Blank</v>
      </c>
      <c r="AG291" t="str">
        <f>IF(AND(K282&lt;=$AT$7,N282&gt;=$AG$7),"Yellow","Blank")</f>
        <v>Blank</v>
      </c>
      <c r="AH291" t="str">
        <f>IF(AND(K282&lt;=$AU$7,N282&gt;=$AH$7),"Yellow","Blank")</f>
        <v>Blank</v>
      </c>
      <c r="AI291" t="str">
        <f>IF(AND(K282&lt;=$AV$7,N282&gt;=$AI$7),"Yellow","Blank")</f>
        <v>Blank</v>
      </c>
      <c r="AJ291" t="str">
        <f>IF(AND(K282&lt;=$AW$7,N282&gt;=$AJ$7),"Yellow","Blank")</f>
        <v>Blank</v>
      </c>
      <c r="AK291" t="str">
        <f>IF(AND(K282&lt;=$AX$7,N282&gt;=$AK$7),"Yellow","Blank")</f>
        <v>Blank</v>
      </c>
      <c r="AL291" t="str">
        <f>IF(AND(K282&lt;=$AY$7,N282&gt;=$AL$7),"Yellow","Blank")</f>
        <v>Blank</v>
      </c>
      <c r="AM291" t="str">
        <f>IF(AND(K282&lt;=$AZ$7,N282&gt;=$AM$7),"Yellow","Blank")</f>
        <v>Blank</v>
      </c>
    </row>
    <row r="292" spans="1:39" ht="13.5" x14ac:dyDescent="0.25">
      <c r="A292" s="3">
        <f t="shared" si="112"/>
        <v>2028</v>
      </c>
      <c r="B292" s="20"/>
      <c r="C292" s="20"/>
      <c r="D292" s="20"/>
      <c r="E292" s="20"/>
      <c r="F292" s="20"/>
      <c r="G292" s="20"/>
      <c r="H292" s="20"/>
      <c r="I292" s="20"/>
      <c r="J292" s="20"/>
      <c r="K292" s="20"/>
      <c r="L292" s="20"/>
      <c r="M292" s="20"/>
      <c r="N292" s="59">
        <f t="shared" ref="N292:N294" si="113">SUM(B292:M292)</f>
        <v>0</v>
      </c>
      <c r="O292" s="59"/>
      <c r="P292" s="24"/>
      <c r="AB292" t="str">
        <f>IF(AND(K282&lt;=$AO$8,N282&gt;=$AB$8),"Yellow","Blank")</f>
        <v>Blank</v>
      </c>
      <c r="AC292" t="str">
        <f>IF(AND(K282&lt;=$AP$8,N282&gt;=$AC$8),"Yellow","Blank")</f>
        <v>Blank</v>
      </c>
      <c r="AD292" t="str">
        <f>IF(AND(K282&lt;=$AQ$8,N282&gt;=$AD$8),"Yellow","Blank")</f>
        <v>Blank</v>
      </c>
      <c r="AE292" t="str">
        <f>IF(AND(K282&lt;=$AR$8,N282&gt;=$AE$8),"Yellow","Blank")</f>
        <v>Blank</v>
      </c>
      <c r="AF292" t="str">
        <f>IF(AND(K282&lt;=$AS$8,N282&gt;=$AF$8),"Yellow","Blank")</f>
        <v>Blank</v>
      </c>
      <c r="AG292" t="str">
        <f>IF(AND(K282&lt;=$AT$8,N282&gt;=$AG$8),"Yellow","Blank")</f>
        <v>Blank</v>
      </c>
      <c r="AH292" t="str">
        <f>IF(AND(K282&lt;=$AT$8,N282&gt;=$AH$8),"Yellow","Blank")</f>
        <v>Blank</v>
      </c>
      <c r="AI292" t="str">
        <f>IF(AND(K282&lt;=$AV$8,N282&gt;=$AI$8),"Yellow","Blank")</f>
        <v>Blank</v>
      </c>
      <c r="AJ292" t="str">
        <f>IF(AND(K282&lt;=$AW$8,N282&gt;=$AJ$8),"Yellow","Blank")</f>
        <v>Blank</v>
      </c>
      <c r="AK292" t="str">
        <f>IF(AND(K282&lt;=$AX$8,N282&gt;=$AK$8),"Yellow","Blank")</f>
        <v>Blank</v>
      </c>
      <c r="AL292" t="str">
        <f>IF(AND(K282&lt;=$AY$8,N282&gt;=$AL$8),"Yellow","Blank")</f>
        <v>Blank</v>
      </c>
      <c r="AM292" t="str">
        <f>IF(AND(K282&lt;=$AZ$8,N282&gt;=$AM$8),"Yellow","Blank")</f>
        <v>Blank</v>
      </c>
    </row>
    <row r="293" spans="1:39" ht="13.5" x14ac:dyDescent="0.25">
      <c r="A293" s="3">
        <f t="shared" si="112"/>
        <v>2029</v>
      </c>
      <c r="B293" s="20"/>
      <c r="C293" s="20"/>
      <c r="D293" s="20"/>
      <c r="E293" s="20"/>
      <c r="F293" s="20"/>
      <c r="G293" s="20"/>
      <c r="H293" s="20"/>
      <c r="I293" s="20"/>
      <c r="J293" s="20"/>
      <c r="K293" s="20"/>
      <c r="L293" s="20"/>
      <c r="M293" s="20"/>
      <c r="N293" s="59">
        <f t="shared" si="113"/>
        <v>0</v>
      </c>
      <c r="O293" s="59"/>
      <c r="P293" s="1"/>
      <c r="AB293" t="str">
        <f>IF(AND(K282&lt;=$AO$9,N282&gt;=$AB$9),"Yellow","Blank")</f>
        <v>Blank</v>
      </c>
      <c r="AC293" t="str">
        <f>IF(AND(K282&lt;=$AP$9,N282&gt;=$AC$9),"Yellow","Blank")</f>
        <v>Blank</v>
      </c>
      <c r="AD293" t="str">
        <f>IF(AND(K282&lt;=$AQ$9,N282&gt;=$AD$9),"Yellow","Blank")</f>
        <v>Blank</v>
      </c>
      <c r="AE293" t="str">
        <f>IF(AND(K282&lt;=$AR$9,N282&gt;=$AE$9),"Yellow","Blank")</f>
        <v>Blank</v>
      </c>
      <c r="AF293" t="str">
        <f>IF(AND(K282&lt;=$AS$9,N282&gt;=$AF$9),"Yellow","Blank")</f>
        <v>Blank</v>
      </c>
      <c r="AG293" t="str">
        <f>IF(AND(K282&lt;=$AT$9,N282&gt;=$AG$9),"Yellow","Blank")</f>
        <v>Blank</v>
      </c>
      <c r="AH293" t="str">
        <f>IF(AND(K282&lt;=$AU$9,N282&gt;=$AH$9),"Yellow","Blank")</f>
        <v>Blank</v>
      </c>
      <c r="AI293" t="str">
        <f>IF(AND(K282&lt;=$AV$9,N282&gt;=$AI$9),"Yellow","Blank")</f>
        <v>Blank</v>
      </c>
      <c r="AJ293" t="str">
        <f>IF(AND(K282&lt;=$AW$9,N282&gt;=$AJ$9),"Yellow","Blank")</f>
        <v>Blank</v>
      </c>
      <c r="AK293" t="str">
        <f>IF(AND(K282&lt;=$AX$9,N282&gt;=$AK$9),"Yellow","Blank")</f>
        <v>Blank</v>
      </c>
      <c r="AL293" t="str">
        <f>IF(AND(K282&lt;=$AY$9,N282&gt;=$AL$9),"Yellow","Blank")</f>
        <v>Blank</v>
      </c>
      <c r="AM293" t="str">
        <f>IF(AND(K282&lt;=$AZ$9,N282&gt;=$AM$9),"Yellow","Blank")</f>
        <v>Blank</v>
      </c>
    </row>
    <row r="294" spans="1:39" ht="13.5" x14ac:dyDescent="0.25">
      <c r="A294" s="3">
        <f t="shared" si="112"/>
        <v>2030</v>
      </c>
      <c r="B294" s="20"/>
      <c r="C294" s="20"/>
      <c r="D294" s="20"/>
      <c r="E294" s="20"/>
      <c r="F294" s="20"/>
      <c r="G294" s="20"/>
      <c r="H294" s="20"/>
      <c r="I294" s="20"/>
      <c r="J294" s="20"/>
      <c r="K294" s="20"/>
      <c r="L294" s="20"/>
      <c r="M294" s="20"/>
      <c r="N294" s="59">
        <f t="shared" si="113"/>
        <v>0</v>
      </c>
      <c r="O294" s="59"/>
      <c r="P294" s="1"/>
      <c r="AB294" t="str">
        <f>IF(AND(K282&lt;=$AO$10,N282&gt;=$AB$10),"Yellow","Blank")</f>
        <v>Blank</v>
      </c>
      <c r="AC294" t="str">
        <f>IF(AND(K282&lt;=$AP$10,N282&gt;=$AC$10),"Yellow","Blank")</f>
        <v>Blank</v>
      </c>
      <c r="AD294" t="str">
        <f>IF(AND(K282&lt;=$AQ$10,N282&gt;=$AD$10),"Yellow","Blank")</f>
        <v>Blank</v>
      </c>
      <c r="AE294" t="str">
        <f>IF(AND(K282&lt;=$AR$10,N282&gt;=$AE$10),"Yellow","Blank")</f>
        <v>Blank</v>
      </c>
      <c r="AF294" t="str">
        <f>IF(AND(K282&lt;=$AS$10,N282&gt;=$AF$10),"Yellow","Blank")</f>
        <v>Blank</v>
      </c>
      <c r="AG294" t="str">
        <f>IF(AND(K282&lt;=$AT$10,N282&gt;=$AG$10),"Yellow","Blank")</f>
        <v>Blank</v>
      </c>
      <c r="AH294" t="str">
        <f>IF(AND(K282&lt;=$AU$10,N282&gt;=$AH$10),"Yellow","Blank")</f>
        <v>Blank</v>
      </c>
      <c r="AI294" t="str">
        <f>IF(AND(K282&lt;=$AV$10,N282&gt;=$AI$10),"Yellow","Blank")</f>
        <v>Blank</v>
      </c>
      <c r="AJ294" t="str">
        <f>IF(AND(K282&lt;=$AW$10,N282&gt;=$AJ$10),"Yellow","Blank")</f>
        <v>Blank</v>
      </c>
      <c r="AK294" t="str">
        <f>IF(AND(K282&lt;=$AX$10,N282&gt;=$AK$10),"Yellow","Blank")</f>
        <v>Blank</v>
      </c>
      <c r="AL294" t="str">
        <f>IF(AND(K282&lt;=$AY$10,N282&gt;=$AL$10),"Yellow","Blank")</f>
        <v>Blank</v>
      </c>
      <c r="AM294" t="str">
        <f>IF(AND(K282&lt;=$AZ$10,N282&gt;=$AM$10),"Yellow","Blank")</f>
        <v>Blank</v>
      </c>
    </row>
    <row r="295" spans="1:39" ht="12.75" customHeight="1" x14ac:dyDescent="0.25">
      <c r="A295" s="60" t="s">
        <v>15</v>
      </c>
      <c r="B295" s="61"/>
      <c r="C295" s="61"/>
      <c r="D295" s="61"/>
      <c r="E295" s="61"/>
      <c r="F295" s="61"/>
      <c r="G295" s="61"/>
      <c r="H295" s="61"/>
      <c r="I295" s="61"/>
      <c r="J295" s="61"/>
      <c r="K295" s="61"/>
      <c r="L295" s="61"/>
      <c r="M295" s="61"/>
      <c r="N295" s="59">
        <f t="shared" ref="N295" si="114">SUM(N287:O294)</f>
        <v>0</v>
      </c>
      <c r="O295" s="59"/>
    </row>
    <row r="296" spans="1:39" x14ac:dyDescent="0.2">
      <c r="A296" s="5"/>
      <c r="B296" s="5"/>
      <c r="C296" s="5"/>
      <c r="D296" s="5"/>
      <c r="E296" s="5"/>
      <c r="F296" s="5"/>
      <c r="G296" s="5"/>
      <c r="H296" s="5"/>
      <c r="I296" s="5"/>
      <c r="J296" s="5"/>
      <c r="K296" s="5"/>
      <c r="L296" s="5"/>
      <c r="M296" s="5"/>
      <c r="N296" s="5"/>
      <c r="O296" s="5"/>
    </row>
    <row r="297" spans="1:39" s="8" customFormat="1" ht="25.5" customHeight="1" x14ac:dyDescent="0.2">
      <c r="A297" s="57" t="s">
        <v>17</v>
      </c>
      <c r="B297" s="57"/>
      <c r="C297" s="58"/>
      <c r="D297" s="58"/>
      <c r="E297" s="58"/>
      <c r="F297" s="58"/>
      <c r="G297" s="58"/>
      <c r="H297" s="58"/>
      <c r="I297" s="58"/>
      <c r="J297" s="58"/>
      <c r="K297" s="58"/>
      <c r="L297" s="58"/>
      <c r="M297" s="58"/>
      <c r="N297" s="58"/>
      <c r="O297" s="58"/>
    </row>
    <row r="298" spans="1:39" s="8" customFormat="1" ht="25.5" customHeight="1" x14ac:dyDescent="0.2">
      <c r="A298" s="57" t="s">
        <v>27</v>
      </c>
      <c r="B298" s="57"/>
      <c r="C298" s="26"/>
      <c r="D298" s="57" t="s">
        <v>18</v>
      </c>
      <c r="E298" s="57"/>
      <c r="F298" s="56" t="str">
        <f t="shared" ref="F298" si="115">Q298&amp;$D$5&amp;P298</f>
        <v>M3NU-22-FL-ERAU-030203-0319</v>
      </c>
      <c r="G298" s="56"/>
      <c r="H298" s="56"/>
      <c r="I298" s="56"/>
      <c r="J298" s="32" t="s">
        <v>0</v>
      </c>
      <c r="K298" s="54"/>
      <c r="L298" s="55"/>
      <c r="M298" s="32" t="s">
        <v>1</v>
      </c>
      <c r="N298" s="54"/>
      <c r="O298" s="55"/>
      <c r="P298" s="8">
        <f>P282+1</f>
        <v>19</v>
      </c>
      <c r="Q298" s="8" t="str">
        <f>IF(C298="Major","M2","M3")</f>
        <v>M3</v>
      </c>
    </row>
    <row r="299" spans="1:39" s="8" customFormat="1" ht="25.5" customHeight="1" x14ac:dyDescent="0.2">
      <c r="A299" s="57" t="s">
        <v>28</v>
      </c>
      <c r="B299" s="57"/>
      <c r="C299" s="58"/>
      <c r="D299" s="58"/>
      <c r="E299" s="58"/>
      <c r="F299" s="58"/>
      <c r="G299" s="58"/>
      <c r="H299" s="58"/>
      <c r="I299" s="58"/>
      <c r="J299" s="58"/>
      <c r="K299" s="58"/>
      <c r="L299" s="58"/>
      <c r="M299" s="58"/>
      <c r="N299" s="58"/>
      <c r="O299" s="58"/>
    </row>
    <row r="300" spans="1:39" ht="26.25" customHeight="1" x14ac:dyDescent="0.2">
      <c r="A300" s="57" t="s">
        <v>22</v>
      </c>
      <c r="B300" s="57"/>
      <c r="C300" s="58"/>
      <c r="D300" s="58"/>
      <c r="E300" s="58"/>
      <c r="F300" s="58"/>
      <c r="G300" s="58"/>
      <c r="H300" s="58"/>
      <c r="I300" s="58"/>
      <c r="J300" s="58"/>
      <c r="K300" s="58"/>
      <c r="L300" s="58"/>
      <c r="M300" s="58"/>
      <c r="N300" s="58"/>
      <c r="O300" s="58"/>
    </row>
    <row r="301" spans="1:39" x14ac:dyDescent="0.2">
      <c r="A301" s="66" t="s">
        <v>29</v>
      </c>
      <c r="B301" s="67"/>
      <c r="C301" s="67"/>
      <c r="D301" s="67"/>
      <c r="E301" s="67"/>
      <c r="F301" s="67"/>
      <c r="G301" s="67"/>
      <c r="H301" s="67"/>
      <c r="I301" s="67"/>
      <c r="J301" s="67"/>
      <c r="K301" s="67"/>
      <c r="L301" s="67"/>
      <c r="M301" s="67"/>
      <c r="N301" s="67"/>
      <c r="O301" s="67"/>
    </row>
    <row r="302" spans="1:39" x14ac:dyDescent="0.2">
      <c r="A302" s="33" t="s">
        <v>2</v>
      </c>
      <c r="B302" s="33" t="s">
        <v>3</v>
      </c>
      <c r="C302" s="33" t="s">
        <v>4</v>
      </c>
      <c r="D302" s="33" t="s">
        <v>5</v>
      </c>
      <c r="E302" s="33" t="s">
        <v>6</v>
      </c>
      <c r="F302" s="33" t="s">
        <v>7</v>
      </c>
      <c r="G302" s="33" t="s">
        <v>8</v>
      </c>
      <c r="H302" s="33" t="s">
        <v>9</v>
      </c>
      <c r="I302" s="33" t="s">
        <v>10</v>
      </c>
      <c r="J302" s="33" t="s">
        <v>11</v>
      </c>
      <c r="K302" s="33" t="s">
        <v>12</v>
      </c>
      <c r="L302" s="33" t="s">
        <v>13</v>
      </c>
      <c r="M302" s="33" t="s">
        <v>14</v>
      </c>
      <c r="N302" s="64" t="s">
        <v>15</v>
      </c>
      <c r="O302" s="65"/>
      <c r="P302" s="1"/>
    </row>
    <row r="303" spans="1:39" ht="13.5" x14ac:dyDescent="0.25">
      <c r="A303" s="3">
        <f>A287</f>
        <v>2023</v>
      </c>
      <c r="B303" s="20"/>
      <c r="C303" s="20"/>
      <c r="D303" s="20"/>
      <c r="E303" s="20"/>
      <c r="F303" s="20"/>
      <c r="G303" s="20"/>
      <c r="H303" s="20"/>
      <c r="I303" s="20"/>
      <c r="J303" s="20"/>
      <c r="K303" s="20"/>
      <c r="L303" s="20"/>
      <c r="M303" s="20"/>
      <c r="N303" s="62">
        <f t="shared" ref="N303:N307" si="116">SUM(B303:M303)</f>
        <v>0</v>
      </c>
      <c r="O303" s="63"/>
      <c r="P303" s="1"/>
      <c r="AB303" t="str">
        <f>IF(AND(K298&lt;=$AO$3,N298&gt;=$AB$3),"Yellow","Blank")</f>
        <v>Blank</v>
      </c>
      <c r="AC303" t="str">
        <f>IF(AND(K298&lt;=$AP$3,N298&gt;=$AC$3),"Yellow","Blank")</f>
        <v>Blank</v>
      </c>
      <c r="AD303" t="str">
        <f>IF(AND(K298&lt;=$AQ$3,N298&gt;=$AD$3),"Yellow","Blank")</f>
        <v>Blank</v>
      </c>
      <c r="AE303" t="str">
        <f>IF(AND(K298&lt;=$AR$3,N298&gt;=$AE$3),"Yellow","Blank")</f>
        <v>Blank</v>
      </c>
      <c r="AF303" t="str">
        <f>IF(AND(K298&lt;=$AS$3,N298&gt;=$AF$3),"Yellow","Blank")</f>
        <v>Blank</v>
      </c>
      <c r="AG303" t="str">
        <f>IF(AND(K298&lt;=$AT$3,N298&gt;=$AG$3),"Yellow","Blank")</f>
        <v>Blank</v>
      </c>
      <c r="AH303" t="str">
        <f>IF(AND(K298&lt;=$AU$3,N298&gt;=$AH$3),"Yellow","Blank")</f>
        <v>Blank</v>
      </c>
      <c r="AI303" t="str">
        <f>IF(AND(K298&lt;=$AV$3,N298&gt;=$AI$3),"Yellow","Blank")</f>
        <v>Blank</v>
      </c>
      <c r="AJ303" t="str">
        <f>IF(AND(K298&lt;=$AW$3,N298&gt;=$AJ$3),"Yellow","Blank")</f>
        <v>Blank</v>
      </c>
      <c r="AK303" t="str">
        <f>IF(AND(K298&lt;=$AX$3,N298&gt;=$AK$3),"Yellow","Blank")</f>
        <v>Blank</v>
      </c>
      <c r="AL303" t="str">
        <f>IF(AND(K298&lt;=$AY$3,N298&gt;=$AL$3),"Yellow","Blank")</f>
        <v>Blank</v>
      </c>
      <c r="AM303" t="str">
        <f>IF(AND(K298&lt;=$AZ$3,N298&gt;=$AM$3),"Yellow","Blank")</f>
        <v>Blank</v>
      </c>
    </row>
    <row r="304" spans="1:39" ht="13.5" x14ac:dyDescent="0.25">
      <c r="A304" s="3">
        <f t="shared" ref="A304:A310" si="117">A288</f>
        <v>2024</v>
      </c>
      <c r="B304" s="20"/>
      <c r="C304" s="20"/>
      <c r="D304" s="20"/>
      <c r="E304" s="20"/>
      <c r="F304" s="20"/>
      <c r="G304" s="20"/>
      <c r="H304" s="20"/>
      <c r="I304" s="20"/>
      <c r="J304" s="20"/>
      <c r="K304" s="20"/>
      <c r="L304" s="20"/>
      <c r="M304" s="20"/>
      <c r="N304" s="62">
        <f t="shared" si="116"/>
        <v>0</v>
      </c>
      <c r="O304" s="63"/>
      <c r="P304" s="1"/>
      <c r="AB304" t="str">
        <f>IF(AND(K298&lt;=$AO$4,N298&gt;=$AB$4),"Yellow","Blank")</f>
        <v>Blank</v>
      </c>
      <c r="AC304" t="str">
        <f>IF(AND(K298&lt;=$AP$4,N298&gt;=$AC$4),"Yellow","Blank")</f>
        <v>Blank</v>
      </c>
      <c r="AD304" t="str">
        <f>IF(AND(K298&lt;=$AQ$4,N298&gt;=$AD$4),"Yellow","Blank")</f>
        <v>Blank</v>
      </c>
      <c r="AE304" t="str">
        <f>IF(AND(K298&lt;=$AR$4,N298&gt;=$AE$4),"Yellow","Blank")</f>
        <v>Blank</v>
      </c>
      <c r="AF304" t="str">
        <f>IF(AND(K298&lt;=$AS$4,N298&gt;=$AF$4),"Yellow","Blank")</f>
        <v>Blank</v>
      </c>
      <c r="AG304" t="str">
        <f>IF(AND(K298&lt;=$AT$4,N298&gt;=$AG$4),"Yellow","Blank")</f>
        <v>Blank</v>
      </c>
      <c r="AH304" t="str">
        <f>IF(AND(K298&lt;=$AU$4,N298&gt;=$AH$4),"Yellow","Blank")</f>
        <v>Blank</v>
      </c>
      <c r="AI304" t="str">
        <f>IF(AND(K298&lt;=$AV$4,N298&gt;=$AI$4),"Yellow","Blank")</f>
        <v>Blank</v>
      </c>
      <c r="AJ304" t="str">
        <f>IF(AND(K298&lt;=$AW$4,N298&gt;=$AJ$4),"Yellow","Blank")</f>
        <v>Blank</v>
      </c>
      <c r="AK304" t="str">
        <f>IF(AND(K298&lt;=$AX$4,N298&gt;=$AK$4),"Yellow","Blank")</f>
        <v>Blank</v>
      </c>
      <c r="AL304" t="str">
        <f>IF(AND(K298&lt;=$AY$4,N298&gt;=$AL$4),"Yellow","Blank")</f>
        <v>Blank</v>
      </c>
      <c r="AM304" t="str">
        <f>IF(AND(K298&lt;=$AZ$4,N298&gt;=$AM$4),"Yellow","Blank")</f>
        <v>Blank</v>
      </c>
    </row>
    <row r="305" spans="1:39" ht="13.5" x14ac:dyDescent="0.25">
      <c r="A305" s="3">
        <f t="shared" si="117"/>
        <v>2025</v>
      </c>
      <c r="B305" s="20"/>
      <c r="C305" s="20"/>
      <c r="D305" s="20"/>
      <c r="E305" s="20"/>
      <c r="F305" s="20"/>
      <c r="G305" s="20"/>
      <c r="H305" s="20"/>
      <c r="I305" s="20"/>
      <c r="J305" s="20"/>
      <c r="K305" s="20"/>
      <c r="L305" s="20"/>
      <c r="M305" s="20"/>
      <c r="N305" s="59">
        <f t="shared" si="116"/>
        <v>0</v>
      </c>
      <c r="O305" s="59"/>
      <c r="P305" s="1"/>
      <c r="AB305" t="str">
        <f>IF(AND(K298&lt;=$AO$5,N298&gt;=$AB$5),"Yellow","Blank")</f>
        <v>Blank</v>
      </c>
      <c r="AC305" t="str">
        <f>IF(AND(K298&lt;=$AP$5,N298&gt;=$AC$5),"Yellow","Blank")</f>
        <v>Blank</v>
      </c>
      <c r="AD305" t="str">
        <f>IF(AND(K298&lt;=$AQ$5,N298&gt;=$AD$5),"Yellow","Blank")</f>
        <v>Blank</v>
      </c>
      <c r="AE305" t="str">
        <f>IF(AND(K298&lt;=$AR$5,N298&gt;=$AE$5),"Yellow","Blank")</f>
        <v>Blank</v>
      </c>
      <c r="AF305" t="str">
        <f>IF(AND(K298&lt;=$AS$5,N298&gt;=$AF$5),"Yellow","Blank")</f>
        <v>Blank</v>
      </c>
      <c r="AG305" t="str">
        <f>IF(AND(K298&lt;=$AT$5,N298&gt;=$AG$5),"Yellow","Blank")</f>
        <v>Blank</v>
      </c>
      <c r="AH305" t="str">
        <f>IF(AND(K298&lt;=$AU$5,N298&gt;=$AH$5),"Yellow","Blank")</f>
        <v>Blank</v>
      </c>
      <c r="AI305" t="str">
        <f>IF(AND(K298&lt;=$AV$5,N298&gt;=$AI$5),"Yellow","Blank")</f>
        <v>Blank</v>
      </c>
      <c r="AJ305" t="str">
        <f>IF(AND(K298&lt;=$AW$5,N298&gt;=$AJ$5),"Yellow","Blank")</f>
        <v>Blank</v>
      </c>
      <c r="AK305" t="str">
        <f>IF(AND(K298&lt;=$AX$5,N298&gt;=$AK$5),"Yellow","Blank")</f>
        <v>Blank</v>
      </c>
      <c r="AL305" t="str">
        <f>IF(AND(K298&lt;=$AY$5,N298&gt;=$AL$5),"Yellow","Blank")</f>
        <v>Blank</v>
      </c>
      <c r="AM305" t="str">
        <f>IF(AND(K298&lt;=$AZ$5,N298&gt;=$AM$5),"Yellow","Blank")</f>
        <v>Blank</v>
      </c>
    </row>
    <row r="306" spans="1:39" ht="13.5" x14ac:dyDescent="0.25">
      <c r="A306" s="3">
        <f t="shared" si="117"/>
        <v>2026</v>
      </c>
      <c r="B306" s="20"/>
      <c r="C306" s="20"/>
      <c r="D306" s="20"/>
      <c r="E306" s="20"/>
      <c r="F306" s="20"/>
      <c r="G306" s="20"/>
      <c r="H306" s="20"/>
      <c r="I306" s="20"/>
      <c r="J306" s="20"/>
      <c r="K306" s="20"/>
      <c r="L306" s="20"/>
      <c r="M306" s="20"/>
      <c r="N306" s="59">
        <f t="shared" si="116"/>
        <v>0</v>
      </c>
      <c r="O306" s="59"/>
      <c r="P306" s="1"/>
      <c r="AB306" t="str">
        <f>IF(AND(K298&lt;=$AO$6,N298&gt;=$AB$6),"Yellow","Blank")</f>
        <v>Blank</v>
      </c>
      <c r="AC306" t="str">
        <f>IF(AND(K298&lt;=$AP$6,N298&gt;=$AC$6),"Yellow","Blank")</f>
        <v>Blank</v>
      </c>
      <c r="AD306" t="str">
        <f>IF(AND(K298&lt;=$AQ$6,N298&gt;=$AD$6),"Yellow","Blank")</f>
        <v>Blank</v>
      </c>
      <c r="AE306" t="str">
        <f>IF(AND(K298&lt;=$AR$6,N298&gt;=$AE$6),"Yellow","Blank")</f>
        <v>Blank</v>
      </c>
      <c r="AF306" t="str">
        <f>IF(AND(K298&lt;=$AS$6,N298&gt;=$AF$6),"Yellow","Blank")</f>
        <v>Blank</v>
      </c>
      <c r="AG306" t="str">
        <f>IF(AND(K298&lt;=$AT$6,N298&gt;=$AG$6),"Yellow","Blank")</f>
        <v>Blank</v>
      </c>
      <c r="AH306" t="str">
        <f>IF(AND(K298&lt;=$AU$6,N298&gt;=$AH$6),"Yellow","Blank")</f>
        <v>Blank</v>
      </c>
      <c r="AI306" t="str">
        <f>IF(AND(K298&lt;=$AV$6,N298&gt;=$AI$6),"Yellow","Blank")</f>
        <v>Blank</v>
      </c>
      <c r="AJ306" t="str">
        <f>IF(AND(K298&lt;=$AW$6,N298&gt;=$AJ$6),"Yellow","Blank")</f>
        <v>Blank</v>
      </c>
      <c r="AK306" t="str">
        <f>IF(AND(K298&lt;=$AX$6,N298&gt;=$AK$6),"Yellow","Blank")</f>
        <v>Blank</v>
      </c>
      <c r="AL306" t="str">
        <f>IF(AND(K298&lt;=$AY$6,N298&gt;=$AL$6),"Yellow","Blank")</f>
        <v>Blank</v>
      </c>
      <c r="AM306" t="str">
        <f>IF(AND(K298&lt;=$AZ$6,N298&gt;=$AM$6),"Yellow","Blank")</f>
        <v>Blank</v>
      </c>
    </row>
    <row r="307" spans="1:39" ht="13.5" x14ac:dyDescent="0.25">
      <c r="A307" s="3">
        <f t="shared" si="117"/>
        <v>2027</v>
      </c>
      <c r="B307" s="20"/>
      <c r="C307" s="20"/>
      <c r="D307" s="20"/>
      <c r="E307" s="20"/>
      <c r="F307" s="20"/>
      <c r="G307" s="20"/>
      <c r="H307" s="20"/>
      <c r="I307" s="20"/>
      <c r="J307" s="20"/>
      <c r="K307" s="20"/>
      <c r="L307" s="20"/>
      <c r="M307" s="20"/>
      <c r="N307" s="59">
        <f t="shared" si="116"/>
        <v>0</v>
      </c>
      <c r="O307" s="59"/>
      <c r="P307" s="1"/>
      <c r="AB307" t="str">
        <f>IF(AND(K298&lt;=$AO$7,N298&gt;=$AB$7),"Yellow","Blank")</f>
        <v>Blank</v>
      </c>
      <c r="AC307" t="str">
        <f>IF(AND(K298&lt;=$AP$7,N298&gt;=$AC$7),"Yellow","Blank")</f>
        <v>Blank</v>
      </c>
      <c r="AD307" t="str">
        <f>IF(AND(K298&lt;=$AQ$7,N298&gt;=$AD$7),"Yellow","Blank")</f>
        <v>Blank</v>
      </c>
      <c r="AE307" t="str">
        <f>IF(AND(K298&lt;=$AR$7,N298&gt;=$AE$7),"Yellow","Blank")</f>
        <v>Blank</v>
      </c>
      <c r="AF307" t="str">
        <f>IF(AND(K298&lt;=$AS$7,N298&gt;=$AF$7),"Yellow","Blank")</f>
        <v>Blank</v>
      </c>
      <c r="AG307" t="str">
        <f>IF(AND(K298&lt;=$AT$7,N298&gt;=$AG$7),"Yellow","Blank")</f>
        <v>Blank</v>
      </c>
      <c r="AH307" t="str">
        <f>IF(AND(K298&lt;=$AU$7,N298&gt;=$AH$7),"Yellow","Blank")</f>
        <v>Blank</v>
      </c>
      <c r="AI307" t="str">
        <f>IF(AND(K298&lt;=$AV$7,N298&gt;=$AI$7),"Yellow","Blank")</f>
        <v>Blank</v>
      </c>
      <c r="AJ307" t="str">
        <f>IF(AND(K298&lt;=$AW$7,N298&gt;=$AJ$7),"Yellow","Blank")</f>
        <v>Blank</v>
      </c>
      <c r="AK307" t="str">
        <f>IF(AND(K298&lt;=$AX$7,N298&gt;=$AK$7),"Yellow","Blank")</f>
        <v>Blank</v>
      </c>
      <c r="AL307" t="str">
        <f>IF(AND(K298&lt;=$AY$7,N298&gt;=$AL$7),"Yellow","Blank")</f>
        <v>Blank</v>
      </c>
      <c r="AM307" t="str">
        <f>IF(AND(K298&lt;=$AZ$7,N298&gt;=$AM$7),"Yellow","Blank")</f>
        <v>Blank</v>
      </c>
    </row>
    <row r="308" spans="1:39" ht="13.5" x14ac:dyDescent="0.25">
      <c r="A308" s="3">
        <f t="shared" si="117"/>
        <v>2028</v>
      </c>
      <c r="B308" s="20"/>
      <c r="C308" s="20"/>
      <c r="D308" s="20"/>
      <c r="E308" s="20"/>
      <c r="F308" s="20"/>
      <c r="G308" s="20"/>
      <c r="H308" s="20"/>
      <c r="I308" s="20"/>
      <c r="J308" s="20"/>
      <c r="K308" s="20"/>
      <c r="L308" s="20"/>
      <c r="M308" s="20"/>
      <c r="N308" s="59">
        <f t="shared" ref="N308:N310" si="118">SUM(B308:M308)</f>
        <v>0</v>
      </c>
      <c r="O308" s="59"/>
      <c r="P308" s="24"/>
      <c r="AB308" t="str">
        <f>IF(AND(K298&lt;=$AO$8,N298&gt;=$AB$8),"Yellow","Blank")</f>
        <v>Blank</v>
      </c>
      <c r="AC308" t="str">
        <f>IF(AND(K298&lt;=$AP$8,N298&gt;=$AC$8),"Yellow","Blank")</f>
        <v>Blank</v>
      </c>
      <c r="AD308" t="str">
        <f>IF(AND(K298&lt;=$AQ$8,N298&gt;=$AD$8),"Yellow","Blank")</f>
        <v>Blank</v>
      </c>
      <c r="AE308" t="str">
        <f>IF(AND(K298&lt;=$AR$8,N298&gt;=$AE$8),"Yellow","Blank")</f>
        <v>Blank</v>
      </c>
      <c r="AF308" t="str">
        <f>IF(AND(K298&lt;=$AS$8,N298&gt;=$AF$8),"Yellow","Blank")</f>
        <v>Blank</v>
      </c>
      <c r="AG308" t="str">
        <f>IF(AND(K298&lt;=$AT$8,N298&gt;=$AG$8),"Yellow","Blank")</f>
        <v>Blank</v>
      </c>
      <c r="AH308" t="str">
        <f>IF(AND(K298&lt;=$AT$8,N298&gt;=$AH$8),"Yellow","Blank")</f>
        <v>Blank</v>
      </c>
      <c r="AI308" t="str">
        <f>IF(AND(K298&lt;=$AV$8,N298&gt;=$AI$8),"Yellow","Blank")</f>
        <v>Blank</v>
      </c>
      <c r="AJ308" t="str">
        <f>IF(AND(K298&lt;=$AW$8,N298&gt;=$AJ$8),"Yellow","Blank")</f>
        <v>Blank</v>
      </c>
      <c r="AK308" t="str">
        <f>IF(AND(K298&lt;=$AX$8,N298&gt;=$AK$8),"Yellow","Blank")</f>
        <v>Blank</v>
      </c>
      <c r="AL308" t="str">
        <f>IF(AND(K298&lt;=$AY$8,N298&gt;=$AL$8),"Yellow","Blank")</f>
        <v>Blank</v>
      </c>
      <c r="AM308" t="str">
        <f>IF(AND(K298&lt;=$AZ$8,N298&gt;=$AM$8),"Yellow","Blank")</f>
        <v>Blank</v>
      </c>
    </row>
    <row r="309" spans="1:39" ht="13.5" x14ac:dyDescent="0.25">
      <c r="A309" s="3">
        <f t="shared" si="117"/>
        <v>2029</v>
      </c>
      <c r="B309" s="20"/>
      <c r="C309" s="20"/>
      <c r="D309" s="20"/>
      <c r="E309" s="20"/>
      <c r="F309" s="20"/>
      <c r="G309" s="20"/>
      <c r="H309" s="20"/>
      <c r="I309" s="20"/>
      <c r="J309" s="20"/>
      <c r="K309" s="20"/>
      <c r="L309" s="20"/>
      <c r="M309" s="20"/>
      <c r="N309" s="59">
        <f t="shared" si="118"/>
        <v>0</v>
      </c>
      <c r="O309" s="59"/>
      <c r="P309" s="1"/>
      <c r="AB309" t="str">
        <f>IF(AND(K298&lt;=$AO$9,N298&gt;=$AB$9),"Yellow","Blank")</f>
        <v>Blank</v>
      </c>
      <c r="AC309" t="str">
        <f>IF(AND(K298&lt;=$AP$9,N298&gt;=$AC$9),"Yellow","Blank")</f>
        <v>Blank</v>
      </c>
      <c r="AD309" t="str">
        <f>IF(AND(K298&lt;=$AQ$9,N298&gt;=$AD$9),"Yellow","Blank")</f>
        <v>Blank</v>
      </c>
      <c r="AE309" t="str">
        <f>IF(AND(K298&lt;=$AR$9,N298&gt;=$AE$9),"Yellow","Blank")</f>
        <v>Blank</v>
      </c>
      <c r="AF309" t="str">
        <f>IF(AND(K298&lt;=$AS$9,N298&gt;=$AF$9),"Yellow","Blank")</f>
        <v>Blank</v>
      </c>
      <c r="AG309" t="str">
        <f>IF(AND(K298&lt;=$AT$9,N298&gt;=$AG$9),"Yellow","Blank")</f>
        <v>Blank</v>
      </c>
      <c r="AH309" t="str">
        <f>IF(AND(K298&lt;=$AU$9,N298&gt;=$AH$9),"Yellow","Blank")</f>
        <v>Blank</v>
      </c>
      <c r="AI309" t="str">
        <f>IF(AND(K298&lt;=$AV$9,N298&gt;=$AI$9),"Yellow","Blank")</f>
        <v>Blank</v>
      </c>
      <c r="AJ309" t="str">
        <f>IF(AND(K298&lt;=$AW$9,N298&gt;=$AJ$9),"Yellow","Blank")</f>
        <v>Blank</v>
      </c>
      <c r="AK309" t="str">
        <f>IF(AND(K298&lt;=$AX$9,N298&gt;=$AK$9),"Yellow","Blank")</f>
        <v>Blank</v>
      </c>
      <c r="AL309" t="str">
        <f>IF(AND(K298&lt;=$AY$9,N298&gt;=$AL$9),"Yellow","Blank")</f>
        <v>Blank</v>
      </c>
      <c r="AM309" t="str">
        <f>IF(AND(K298&lt;=$AZ$9,N298&gt;=$AM$9),"Yellow","Blank")</f>
        <v>Blank</v>
      </c>
    </row>
    <row r="310" spans="1:39" ht="13.5" x14ac:dyDescent="0.25">
      <c r="A310" s="3">
        <f t="shared" si="117"/>
        <v>2030</v>
      </c>
      <c r="B310" s="20"/>
      <c r="C310" s="20"/>
      <c r="D310" s="20"/>
      <c r="E310" s="20"/>
      <c r="F310" s="20"/>
      <c r="G310" s="20"/>
      <c r="H310" s="20"/>
      <c r="I310" s="20"/>
      <c r="J310" s="20"/>
      <c r="K310" s="20"/>
      <c r="L310" s="20"/>
      <c r="M310" s="20"/>
      <c r="N310" s="59">
        <f t="shared" si="118"/>
        <v>0</v>
      </c>
      <c r="O310" s="59"/>
      <c r="P310" s="1"/>
      <c r="AB310" t="str">
        <f>IF(AND(K298&lt;=$AO$10,N298&gt;=$AB$10),"Yellow","Blank")</f>
        <v>Blank</v>
      </c>
      <c r="AC310" t="str">
        <f>IF(AND(K298&lt;=$AP$10,N298&gt;=$AC$10),"Yellow","Blank")</f>
        <v>Blank</v>
      </c>
      <c r="AD310" t="str">
        <f>IF(AND(K298&lt;=$AQ$10,N298&gt;=$AD$10),"Yellow","Blank")</f>
        <v>Blank</v>
      </c>
      <c r="AE310" t="str">
        <f>IF(AND(K298&lt;=$AR$10,N298&gt;=$AE$10),"Yellow","Blank")</f>
        <v>Blank</v>
      </c>
      <c r="AF310" t="str">
        <f>IF(AND(K298&lt;=$AS$10,N298&gt;=$AF$10),"Yellow","Blank")</f>
        <v>Blank</v>
      </c>
      <c r="AG310" t="str">
        <f>IF(AND(K298&lt;=$AT$10,N298&gt;=$AG$10),"Yellow","Blank")</f>
        <v>Blank</v>
      </c>
      <c r="AH310" t="str">
        <f>IF(AND(K298&lt;=$AU$10,N298&gt;=$AH$10),"Yellow","Blank")</f>
        <v>Blank</v>
      </c>
      <c r="AI310" t="str">
        <f>IF(AND(K298&lt;=$AV$10,N298&gt;=$AI$10),"Yellow","Blank")</f>
        <v>Blank</v>
      </c>
      <c r="AJ310" t="str">
        <f>IF(AND(K298&lt;=$AW$10,N298&gt;=$AJ$10),"Yellow","Blank")</f>
        <v>Blank</v>
      </c>
      <c r="AK310" t="str">
        <f>IF(AND(K298&lt;=$AX$10,N298&gt;=$AK$10),"Yellow","Blank")</f>
        <v>Blank</v>
      </c>
      <c r="AL310" t="str">
        <f>IF(AND(K298&lt;=$AY$10,N298&gt;=$AL$10),"Yellow","Blank")</f>
        <v>Blank</v>
      </c>
      <c r="AM310" t="str">
        <f>IF(AND(K298&lt;=$AZ$10,N298&gt;=$AM$10),"Yellow","Blank")</f>
        <v>Blank</v>
      </c>
    </row>
    <row r="311" spans="1:39" ht="12.75" customHeight="1" x14ac:dyDescent="0.25">
      <c r="A311" s="60" t="s">
        <v>15</v>
      </c>
      <c r="B311" s="61"/>
      <c r="C311" s="61"/>
      <c r="D311" s="61"/>
      <c r="E311" s="61"/>
      <c r="F311" s="61"/>
      <c r="G311" s="61"/>
      <c r="H311" s="61"/>
      <c r="I311" s="61"/>
      <c r="J311" s="61"/>
      <c r="K311" s="61"/>
      <c r="L311" s="61"/>
      <c r="M311" s="61"/>
      <c r="N311" s="59">
        <f t="shared" ref="N311" si="119">SUM(N303:O310)</f>
        <v>0</v>
      </c>
      <c r="O311" s="59"/>
    </row>
    <row r="312" spans="1:39" x14ac:dyDescent="0.2">
      <c r="A312" s="5"/>
      <c r="B312" s="5"/>
      <c r="C312" s="5"/>
      <c r="D312" s="5"/>
      <c r="E312" s="5"/>
      <c r="F312" s="5"/>
      <c r="G312" s="5"/>
      <c r="H312" s="5"/>
      <c r="I312" s="5"/>
      <c r="J312" s="5"/>
      <c r="K312" s="5"/>
      <c r="L312" s="5"/>
      <c r="M312" s="5"/>
      <c r="N312" s="5"/>
      <c r="O312" s="5"/>
    </row>
    <row r="313" spans="1:39" s="8" customFormat="1" ht="25.5" customHeight="1" x14ac:dyDescent="0.2">
      <c r="A313" s="57" t="s">
        <v>17</v>
      </c>
      <c r="B313" s="57"/>
      <c r="C313" s="58"/>
      <c r="D313" s="58"/>
      <c r="E313" s="58"/>
      <c r="F313" s="58"/>
      <c r="G313" s="58"/>
      <c r="H313" s="58"/>
      <c r="I313" s="58"/>
      <c r="J313" s="58"/>
      <c r="K313" s="58"/>
      <c r="L313" s="58"/>
      <c r="M313" s="58"/>
      <c r="N313" s="58"/>
      <c r="O313" s="58"/>
    </row>
    <row r="314" spans="1:39" s="8" customFormat="1" ht="25.5" customHeight="1" x14ac:dyDescent="0.2">
      <c r="A314" s="57" t="s">
        <v>27</v>
      </c>
      <c r="B314" s="57"/>
      <c r="C314" s="26"/>
      <c r="D314" s="57" t="s">
        <v>18</v>
      </c>
      <c r="E314" s="57"/>
      <c r="F314" s="56" t="str">
        <f t="shared" ref="F314" si="120">Q314&amp;$D$5&amp;P314</f>
        <v>M3NU-22-FL-ERAU-030203-0320</v>
      </c>
      <c r="G314" s="56"/>
      <c r="H314" s="56"/>
      <c r="I314" s="56"/>
      <c r="J314" s="32" t="s">
        <v>0</v>
      </c>
      <c r="K314" s="54"/>
      <c r="L314" s="55"/>
      <c r="M314" s="32" t="s">
        <v>1</v>
      </c>
      <c r="N314" s="54"/>
      <c r="O314" s="55"/>
      <c r="P314" s="8">
        <f>P298+1</f>
        <v>20</v>
      </c>
      <c r="Q314" s="8" t="str">
        <f>IF(C314="Major","M2","M3")</f>
        <v>M3</v>
      </c>
    </row>
    <row r="315" spans="1:39" s="8" customFormat="1" ht="25.5" customHeight="1" x14ac:dyDescent="0.2">
      <c r="A315" s="57" t="s">
        <v>28</v>
      </c>
      <c r="B315" s="57"/>
      <c r="C315" s="58"/>
      <c r="D315" s="58"/>
      <c r="E315" s="58"/>
      <c r="F315" s="58"/>
      <c r="G315" s="58"/>
      <c r="H315" s="58"/>
      <c r="I315" s="58"/>
      <c r="J315" s="58"/>
      <c r="K315" s="58"/>
      <c r="L315" s="58"/>
      <c r="M315" s="58"/>
      <c r="N315" s="58"/>
      <c r="O315" s="58"/>
    </row>
    <row r="316" spans="1:39" ht="26.25" customHeight="1" x14ac:dyDescent="0.2">
      <c r="A316" s="57" t="s">
        <v>22</v>
      </c>
      <c r="B316" s="57"/>
      <c r="C316" s="58"/>
      <c r="D316" s="58"/>
      <c r="E316" s="58"/>
      <c r="F316" s="58"/>
      <c r="G316" s="58"/>
      <c r="H316" s="58"/>
      <c r="I316" s="58"/>
      <c r="J316" s="58"/>
      <c r="K316" s="58"/>
      <c r="L316" s="58"/>
      <c r="M316" s="58"/>
      <c r="N316" s="58"/>
      <c r="O316" s="58"/>
    </row>
    <row r="317" spans="1:39" x14ac:dyDescent="0.2">
      <c r="A317" s="66" t="s">
        <v>29</v>
      </c>
      <c r="B317" s="67"/>
      <c r="C317" s="67"/>
      <c r="D317" s="67"/>
      <c r="E317" s="67"/>
      <c r="F317" s="67"/>
      <c r="G317" s="67"/>
      <c r="H317" s="67"/>
      <c r="I317" s="67"/>
      <c r="J317" s="67"/>
      <c r="K317" s="67"/>
      <c r="L317" s="67"/>
      <c r="M317" s="67"/>
      <c r="N317" s="67"/>
      <c r="O317" s="67"/>
    </row>
    <row r="318" spans="1:39" x14ac:dyDescent="0.2">
      <c r="A318" s="33" t="s">
        <v>2</v>
      </c>
      <c r="B318" s="33" t="s">
        <v>3</v>
      </c>
      <c r="C318" s="33" t="s">
        <v>4</v>
      </c>
      <c r="D318" s="33" t="s">
        <v>5</v>
      </c>
      <c r="E318" s="33" t="s">
        <v>6</v>
      </c>
      <c r="F318" s="33" t="s">
        <v>7</v>
      </c>
      <c r="G318" s="33" t="s">
        <v>8</v>
      </c>
      <c r="H318" s="33" t="s">
        <v>9</v>
      </c>
      <c r="I318" s="33" t="s">
        <v>10</v>
      </c>
      <c r="J318" s="33" t="s">
        <v>11</v>
      </c>
      <c r="K318" s="33" t="s">
        <v>12</v>
      </c>
      <c r="L318" s="33" t="s">
        <v>13</v>
      </c>
      <c r="M318" s="33" t="s">
        <v>14</v>
      </c>
      <c r="N318" s="64" t="s">
        <v>15</v>
      </c>
      <c r="O318" s="65"/>
      <c r="P318" s="1"/>
    </row>
    <row r="319" spans="1:39" ht="13.5" x14ac:dyDescent="0.25">
      <c r="A319" s="3">
        <f>A303</f>
        <v>2023</v>
      </c>
      <c r="B319" s="20"/>
      <c r="C319" s="20"/>
      <c r="D319" s="20"/>
      <c r="E319" s="20"/>
      <c r="F319" s="20"/>
      <c r="G319" s="20"/>
      <c r="H319" s="20"/>
      <c r="I319" s="20"/>
      <c r="J319" s="20"/>
      <c r="K319" s="20"/>
      <c r="L319" s="20"/>
      <c r="M319" s="20"/>
      <c r="N319" s="62">
        <f t="shared" ref="N319:N323" si="121">SUM(B319:M319)</f>
        <v>0</v>
      </c>
      <c r="O319" s="63"/>
      <c r="P319" s="1"/>
      <c r="AB319" t="str">
        <f>IF(AND(K314&lt;=$AO$3,N314&gt;=$AB$3),"Yellow","Blank")</f>
        <v>Blank</v>
      </c>
      <c r="AC319" t="str">
        <f>IF(AND(K314&lt;=$AP$3,N314&gt;=$AC$3),"Yellow","Blank")</f>
        <v>Blank</v>
      </c>
      <c r="AD319" t="str">
        <f>IF(AND(K314&lt;=$AQ$3,N314&gt;=$AD$3),"Yellow","Blank")</f>
        <v>Blank</v>
      </c>
      <c r="AE319" t="str">
        <f>IF(AND(K314&lt;=$AR$3,N314&gt;=$AE$3),"Yellow","Blank")</f>
        <v>Blank</v>
      </c>
      <c r="AF319" t="str">
        <f>IF(AND(K314&lt;=$AS$3,N314&gt;=$AF$3),"Yellow","Blank")</f>
        <v>Blank</v>
      </c>
      <c r="AG319" t="str">
        <f>IF(AND(K314&lt;=$AT$3,N314&gt;=$AG$3),"Yellow","Blank")</f>
        <v>Blank</v>
      </c>
      <c r="AH319" t="str">
        <f>IF(AND(K314&lt;=$AU$3,N314&gt;=$AH$3),"Yellow","Blank")</f>
        <v>Blank</v>
      </c>
      <c r="AI319" t="str">
        <f>IF(AND(K314&lt;=$AV$3,N314&gt;=$AI$3),"Yellow","Blank")</f>
        <v>Blank</v>
      </c>
      <c r="AJ319" t="str">
        <f>IF(AND(K314&lt;=$AW$3,N314&gt;=$AJ$3),"Yellow","Blank")</f>
        <v>Blank</v>
      </c>
      <c r="AK319" t="str">
        <f>IF(AND(K314&lt;=$AX$3,N314&gt;=$AK$3),"Yellow","Blank")</f>
        <v>Blank</v>
      </c>
      <c r="AL319" t="str">
        <f>IF(AND(K314&lt;=$AY$3,N314&gt;=$AL$3),"Yellow","Blank")</f>
        <v>Blank</v>
      </c>
      <c r="AM319" t="str">
        <f>IF(AND(K314&lt;=$AZ$3,N314&gt;=$AM$3),"Yellow","Blank")</f>
        <v>Blank</v>
      </c>
    </row>
    <row r="320" spans="1:39" ht="13.5" x14ac:dyDescent="0.25">
      <c r="A320" s="3">
        <f t="shared" ref="A320:A326" si="122">A304</f>
        <v>2024</v>
      </c>
      <c r="B320" s="20"/>
      <c r="C320" s="20"/>
      <c r="D320" s="20"/>
      <c r="E320" s="20"/>
      <c r="F320" s="20"/>
      <c r="G320" s="20"/>
      <c r="H320" s="20"/>
      <c r="I320" s="20"/>
      <c r="J320" s="20"/>
      <c r="K320" s="20"/>
      <c r="L320" s="20"/>
      <c r="M320" s="20"/>
      <c r="N320" s="62">
        <f t="shared" si="121"/>
        <v>0</v>
      </c>
      <c r="O320" s="63"/>
      <c r="P320" s="1"/>
      <c r="AB320" t="str">
        <f>IF(AND(K314&lt;=$AO$4,N314&gt;=$AB$4),"Yellow","Blank")</f>
        <v>Blank</v>
      </c>
      <c r="AC320" t="str">
        <f>IF(AND(K314&lt;=$AP$4,N314&gt;=$AC$4),"Yellow","Blank")</f>
        <v>Blank</v>
      </c>
      <c r="AD320" t="str">
        <f>IF(AND(K314&lt;=$AQ$4,N314&gt;=$AD$4),"Yellow","Blank")</f>
        <v>Blank</v>
      </c>
      <c r="AE320" t="str">
        <f>IF(AND(K314&lt;=$AR$4,N314&gt;=$AE$4),"Yellow","Blank")</f>
        <v>Blank</v>
      </c>
      <c r="AF320" t="str">
        <f>IF(AND(K314&lt;=$AS$4,N314&gt;=$AF$4),"Yellow","Blank")</f>
        <v>Blank</v>
      </c>
      <c r="AG320" t="str">
        <f>IF(AND(K314&lt;=$AT$4,N314&gt;=$AG$4),"Yellow","Blank")</f>
        <v>Blank</v>
      </c>
      <c r="AH320" t="str">
        <f>IF(AND(K314&lt;=$AU$4,N314&gt;=$AH$4),"Yellow","Blank")</f>
        <v>Blank</v>
      </c>
      <c r="AI320" t="str">
        <f>IF(AND(K314&lt;=$AV$4,N314&gt;=$AI$4),"Yellow","Blank")</f>
        <v>Blank</v>
      </c>
      <c r="AJ320" t="str">
        <f>IF(AND(K314&lt;=$AW$4,N314&gt;=$AJ$4),"Yellow","Blank")</f>
        <v>Blank</v>
      </c>
      <c r="AK320" t="str">
        <f>IF(AND(K314&lt;=$AX$4,N314&gt;=$AK$4),"Yellow","Blank")</f>
        <v>Blank</v>
      </c>
      <c r="AL320" t="str">
        <f>IF(AND(K314&lt;=$AY$4,N314&gt;=$AL$4),"Yellow","Blank")</f>
        <v>Blank</v>
      </c>
      <c r="AM320" t="str">
        <f>IF(AND(K314&lt;=$AZ$4,N314&gt;=$AM$4),"Yellow","Blank")</f>
        <v>Blank</v>
      </c>
    </row>
    <row r="321" spans="1:39" ht="13.5" x14ac:dyDescent="0.25">
      <c r="A321" s="3">
        <f t="shared" si="122"/>
        <v>2025</v>
      </c>
      <c r="B321" s="20"/>
      <c r="C321" s="20"/>
      <c r="D321" s="20"/>
      <c r="E321" s="20"/>
      <c r="F321" s="20"/>
      <c r="G321" s="20"/>
      <c r="H321" s="20"/>
      <c r="I321" s="20"/>
      <c r="J321" s="20"/>
      <c r="K321" s="20"/>
      <c r="L321" s="20"/>
      <c r="M321" s="20"/>
      <c r="N321" s="59">
        <f t="shared" si="121"/>
        <v>0</v>
      </c>
      <c r="O321" s="59"/>
      <c r="P321" s="1"/>
      <c r="AB321" t="str">
        <f>IF(AND(K314&lt;=$AO$5,N314&gt;=$AB$5),"Yellow","Blank")</f>
        <v>Blank</v>
      </c>
      <c r="AC321" t="str">
        <f>IF(AND(K314&lt;=$AP$5,N314&gt;=$AC$5),"Yellow","Blank")</f>
        <v>Blank</v>
      </c>
      <c r="AD321" t="str">
        <f>IF(AND(K314&lt;=$AQ$5,N314&gt;=$AD$5),"Yellow","Blank")</f>
        <v>Blank</v>
      </c>
      <c r="AE321" t="str">
        <f>IF(AND(K314&lt;=$AR$5,N314&gt;=$AE$5),"Yellow","Blank")</f>
        <v>Blank</v>
      </c>
      <c r="AF321" t="str">
        <f>IF(AND(K314&lt;=$AS$5,N314&gt;=$AF$5),"Yellow","Blank")</f>
        <v>Blank</v>
      </c>
      <c r="AG321" t="str">
        <f>IF(AND(K314&lt;=$AT$5,N314&gt;=$AG$5),"Yellow","Blank")</f>
        <v>Blank</v>
      </c>
      <c r="AH321" t="str">
        <f>IF(AND(K314&lt;=$AU$5,N314&gt;=$AH$5),"Yellow","Blank")</f>
        <v>Blank</v>
      </c>
      <c r="AI321" t="str">
        <f>IF(AND(K314&lt;=$AV$5,N314&gt;=$AI$5),"Yellow","Blank")</f>
        <v>Blank</v>
      </c>
      <c r="AJ321" t="str">
        <f>IF(AND(K314&lt;=$AW$5,N314&gt;=$AJ$5),"Yellow","Blank")</f>
        <v>Blank</v>
      </c>
      <c r="AK321" t="str">
        <f>IF(AND(K314&lt;=$AX$5,N314&gt;=$AK$5),"Yellow","Blank")</f>
        <v>Blank</v>
      </c>
      <c r="AL321" t="str">
        <f>IF(AND(K314&lt;=$AY$5,N314&gt;=$AL$5),"Yellow","Blank")</f>
        <v>Blank</v>
      </c>
      <c r="AM321" t="str">
        <f>IF(AND(K314&lt;=$AZ$5,N314&gt;=$AM$5),"Yellow","Blank")</f>
        <v>Blank</v>
      </c>
    </row>
    <row r="322" spans="1:39" ht="13.5" x14ac:dyDescent="0.25">
      <c r="A322" s="3">
        <f t="shared" si="122"/>
        <v>2026</v>
      </c>
      <c r="B322" s="20"/>
      <c r="C322" s="20"/>
      <c r="D322" s="20"/>
      <c r="E322" s="20"/>
      <c r="F322" s="20"/>
      <c r="G322" s="20"/>
      <c r="H322" s="20"/>
      <c r="I322" s="20"/>
      <c r="J322" s="20"/>
      <c r="K322" s="20"/>
      <c r="L322" s="20"/>
      <c r="M322" s="20"/>
      <c r="N322" s="59">
        <f t="shared" si="121"/>
        <v>0</v>
      </c>
      <c r="O322" s="59"/>
      <c r="P322" s="1"/>
      <c r="AB322" t="str">
        <f>IF(AND(K314&lt;=$AO$6,N314&gt;=$AB$6),"Yellow","Blank")</f>
        <v>Blank</v>
      </c>
      <c r="AC322" t="str">
        <f>IF(AND(K314&lt;=$AP$6,N314&gt;=$AC$6),"Yellow","Blank")</f>
        <v>Blank</v>
      </c>
      <c r="AD322" t="str">
        <f>IF(AND(K314&lt;=$AQ$6,N314&gt;=$AD$6),"Yellow","Blank")</f>
        <v>Blank</v>
      </c>
      <c r="AE322" t="str">
        <f>IF(AND(K314&lt;=$AR$6,N314&gt;=$AE$6),"Yellow","Blank")</f>
        <v>Blank</v>
      </c>
      <c r="AF322" t="str">
        <f>IF(AND(K314&lt;=$AS$6,N314&gt;=$AF$6),"Yellow","Blank")</f>
        <v>Blank</v>
      </c>
      <c r="AG322" t="str">
        <f>IF(AND(K314&lt;=$AT$6,N314&gt;=$AG$6),"Yellow","Blank")</f>
        <v>Blank</v>
      </c>
      <c r="AH322" t="str">
        <f>IF(AND(K314&lt;=$AU$6,N314&gt;=$AH$6),"Yellow","Blank")</f>
        <v>Blank</v>
      </c>
      <c r="AI322" t="str">
        <f>IF(AND(K314&lt;=$AV$6,N314&gt;=$AI$6),"Yellow","Blank")</f>
        <v>Blank</v>
      </c>
      <c r="AJ322" t="str">
        <f>IF(AND(K314&lt;=$AW$6,N314&gt;=$AJ$6),"Yellow","Blank")</f>
        <v>Blank</v>
      </c>
      <c r="AK322" t="str">
        <f>IF(AND(K314&lt;=$AX$6,N314&gt;=$AK$6),"Yellow","Blank")</f>
        <v>Blank</v>
      </c>
      <c r="AL322" t="str">
        <f>IF(AND(K314&lt;=$AY$6,N314&gt;=$AL$6),"Yellow","Blank")</f>
        <v>Blank</v>
      </c>
      <c r="AM322" t="str">
        <f>IF(AND(K314&lt;=$AZ$6,N314&gt;=$AM$6),"Yellow","Blank")</f>
        <v>Blank</v>
      </c>
    </row>
    <row r="323" spans="1:39" ht="13.5" x14ac:dyDescent="0.25">
      <c r="A323" s="3">
        <f t="shared" si="122"/>
        <v>2027</v>
      </c>
      <c r="B323" s="20"/>
      <c r="C323" s="20"/>
      <c r="D323" s="20"/>
      <c r="E323" s="20"/>
      <c r="F323" s="20"/>
      <c r="G323" s="20"/>
      <c r="H323" s="20"/>
      <c r="I323" s="20"/>
      <c r="J323" s="20"/>
      <c r="K323" s="20"/>
      <c r="L323" s="20"/>
      <c r="M323" s="20"/>
      <c r="N323" s="59">
        <f t="shared" si="121"/>
        <v>0</v>
      </c>
      <c r="O323" s="59"/>
      <c r="P323" s="1"/>
      <c r="AB323" t="str">
        <f>IF(AND(K314&lt;=$AO$7,N314&gt;=$AB$7),"Yellow","Blank")</f>
        <v>Blank</v>
      </c>
      <c r="AC323" t="str">
        <f>IF(AND(K314&lt;=$AP$7,N314&gt;=$AC$7),"Yellow","Blank")</f>
        <v>Blank</v>
      </c>
      <c r="AD323" t="str">
        <f>IF(AND(K314&lt;=$AQ$7,N314&gt;=$AD$7),"Yellow","Blank")</f>
        <v>Blank</v>
      </c>
      <c r="AE323" t="str">
        <f>IF(AND(K314&lt;=$AR$7,N314&gt;=$AE$7),"Yellow","Blank")</f>
        <v>Blank</v>
      </c>
      <c r="AF323" t="str">
        <f>IF(AND(K314&lt;=$AS$7,N314&gt;=$AF$7),"Yellow","Blank")</f>
        <v>Blank</v>
      </c>
      <c r="AG323" t="str">
        <f>IF(AND(K314&lt;=$AT$7,N314&gt;=$AG$7),"Yellow","Blank")</f>
        <v>Blank</v>
      </c>
      <c r="AH323" t="str">
        <f>IF(AND(K314&lt;=$AU$7,N314&gt;=$AH$7),"Yellow","Blank")</f>
        <v>Blank</v>
      </c>
      <c r="AI323" t="str">
        <f>IF(AND(K314&lt;=$AV$7,N314&gt;=$AI$7),"Yellow","Blank")</f>
        <v>Blank</v>
      </c>
      <c r="AJ323" t="str">
        <f>IF(AND(K314&lt;=$AW$7,N314&gt;=$AJ$7),"Yellow","Blank")</f>
        <v>Blank</v>
      </c>
      <c r="AK323" t="str">
        <f>IF(AND(K314&lt;=$AX$7,N314&gt;=$AK$7),"Yellow","Blank")</f>
        <v>Blank</v>
      </c>
      <c r="AL323" t="str">
        <f>IF(AND(K314&lt;=$AY$7,N314&gt;=$AL$7),"Yellow","Blank")</f>
        <v>Blank</v>
      </c>
      <c r="AM323" t="str">
        <f>IF(AND(K314&lt;=$AZ$7,N314&gt;=$AM$7),"Yellow","Blank")</f>
        <v>Blank</v>
      </c>
    </row>
    <row r="324" spans="1:39" ht="13.5" x14ac:dyDescent="0.25">
      <c r="A324" s="3">
        <f t="shared" si="122"/>
        <v>2028</v>
      </c>
      <c r="B324" s="20"/>
      <c r="C324" s="20"/>
      <c r="D324" s="20"/>
      <c r="E324" s="20"/>
      <c r="F324" s="20"/>
      <c r="G324" s="20"/>
      <c r="H324" s="20"/>
      <c r="I324" s="20"/>
      <c r="J324" s="20"/>
      <c r="K324" s="20"/>
      <c r="L324" s="20"/>
      <c r="M324" s="20"/>
      <c r="N324" s="59">
        <f t="shared" ref="N324:N326" si="123">SUM(B324:M324)</f>
        <v>0</v>
      </c>
      <c r="O324" s="59"/>
      <c r="P324" s="24"/>
      <c r="AB324" t="str">
        <f>IF(AND(K314&lt;=$AO$8,N314&gt;=$AB$8),"Yellow","Blank")</f>
        <v>Blank</v>
      </c>
      <c r="AC324" t="str">
        <f>IF(AND(K314&lt;=$AP$8,N314&gt;=$AC$8),"Yellow","Blank")</f>
        <v>Blank</v>
      </c>
      <c r="AD324" t="str">
        <f>IF(AND(K314&lt;=$AQ$8,N314&gt;=$AD$8),"Yellow","Blank")</f>
        <v>Blank</v>
      </c>
      <c r="AE324" t="str">
        <f>IF(AND(K314&lt;=$AR$8,N314&gt;=$AE$8),"Yellow","Blank")</f>
        <v>Blank</v>
      </c>
      <c r="AF324" t="str">
        <f>IF(AND(K314&lt;=$AS$8,N314&gt;=$AF$8),"Yellow","Blank")</f>
        <v>Blank</v>
      </c>
      <c r="AG324" t="str">
        <f>IF(AND(K314&lt;=$AT$8,N314&gt;=$AG$8),"Yellow","Blank")</f>
        <v>Blank</v>
      </c>
      <c r="AH324" t="str">
        <f>IF(AND(K314&lt;=$AT$8,N314&gt;=$AH$8),"Yellow","Blank")</f>
        <v>Blank</v>
      </c>
      <c r="AI324" t="str">
        <f>IF(AND(K314&lt;=$AV$8,N314&gt;=$AI$8),"Yellow","Blank")</f>
        <v>Blank</v>
      </c>
      <c r="AJ324" t="str">
        <f>IF(AND(K314&lt;=$AW$8,N314&gt;=$AJ$8),"Yellow","Blank")</f>
        <v>Blank</v>
      </c>
      <c r="AK324" t="str">
        <f>IF(AND(K314&lt;=$AX$8,N314&gt;=$AK$8),"Yellow","Blank")</f>
        <v>Blank</v>
      </c>
      <c r="AL324" t="str">
        <f>IF(AND(K314&lt;=$AY$8,N314&gt;=$AL$8),"Yellow","Blank")</f>
        <v>Blank</v>
      </c>
      <c r="AM324" t="str">
        <f>IF(AND(K314&lt;=$AZ$8,N314&gt;=$AM$8),"Yellow","Blank")</f>
        <v>Blank</v>
      </c>
    </row>
    <row r="325" spans="1:39" ht="13.5" x14ac:dyDescent="0.25">
      <c r="A325" s="3">
        <f t="shared" si="122"/>
        <v>2029</v>
      </c>
      <c r="B325" s="20"/>
      <c r="C325" s="20"/>
      <c r="D325" s="20"/>
      <c r="E325" s="20"/>
      <c r="F325" s="20"/>
      <c r="G325" s="20"/>
      <c r="H325" s="20"/>
      <c r="I325" s="20"/>
      <c r="J325" s="20"/>
      <c r="K325" s="20"/>
      <c r="L325" s="20"/>
      <c r="M325" s="20"/>
      <c r="N325" s="59">
        <f t="shared" si="123"/>
        <v>0</v>
      </c>
      <c r="O325" s="59"/>
      <c r="P325" s="1"/>
      <c r="AB325" t="str">
        <f>IF(AND(K314&lt;=$AO$9,N314&gt;=$AB$9),"Yellow","Blank")</f>
        <v>Blank</v>
      </c>
      <c r="AC325" t="str">
        <f>IF(AND(K314&lt;=$AP$9,N314&gt;=$AC$9),"Yellow","Blank")</f>
        <v>Blank</v>
      </c>
      <c r="AD325" t="str">
        <f>IF(AND(K314&lt;=$AQ$9,N314&gt;=$AD$9),"Yellow","Blank")</f>
        <v>Blank</v>
      </c>
      <c r="AE325" t="str">
        <f>IF(AND(K314&lt;=$AR$9,N314&gt;=$AE$9),"Yellow","Blank")</f>
        <v>Blank</v>
      </c>
      <c r="AF325" t="str">
        <f>IF(AND(K314&lt;=$AS$9,N314&gt;=$AF$9),"Yellow","Blank")</f>
        <v>Blank</v>
      </c>
      <c r="AG325" t="str">
        <f>IF(AND(K314&lt;=$AT$9,N314&gt;=$AG$9),"Yellow","Blank")</f>
        <v>Blank</v>
      </c>
      <c r="AH325" t="str">
        <f>IF(AND(K314&lt;=$AU$9,N314&gt;=$AH$9),"Yellow","Blank")</f>
        <v>Blank</v>
      </c>
      <c r="AI325" t="str">
        <f>IF(AND(K314&lt;=$AV$9,N314&gt;=$AI$9),"Yellow","Blank")</f>
        <v>Blank</v>
      </c>
      <c r="AJ325" t="str">
        <f>IF(AND(K314&lt;=$AW$9,N314&gt;=$AJ$9),"Yellow","Blank")</f>
        <v>Blank</v>
      </c>
      <c r="AK325" t="str">
        <f>IF(AND(K314&lt;=$AX$9,N314&gt;=$AK$9),"Yellow","Blank")</f>
        <v>Blank</v>
      </c>
      <c r="AL325" t="str">
        <f>IF(AND(K314&lt;=$AY$9,N314&gt;=$AL$9),"Yellow","Blank")</f>
        <v>Blank</v>
      </c>
      <c r="AM325" t="str">
        <f>IF(AND(K314&lt;=$AZ$9,N314&gt;=$AM$9),"Yellow","Blank")</f>
        <v>Blank</v>
      </c>
    </row>
    <row r="326" spans="1:39" ht="13.5" x14ac:dyDescent="0.25">
      <c r="A326" s="3">
        <f t="shared" si="122"/>
        <v>2030</v>
      </c>
      <c r="B326" s="20"/>
      <c r="C326" s="20"/>
      <c r="D326" s="20"/>
      <c r="E326" s="20"/>
      <c r="F326" s="20"/>
      <c r="G326" s="20"/>
      <c r="H326" s="20"/>
      <c r="I326" s="20"/>
      <c r="J326" s="20"/>
      <c r="K326" s="20"/>
      <c r="L326" s="20"/>
      <c r="M326" s="20"/>
      <c r="N326" s="59">
        <f t="shared" si="123"/>
        <v>0</v>
      </c>
      <c r="O326" s="59"/>
      <c r="P326" s="1"/>
      <c r="AB326" t="str">
        <f>IF(AND(K314&lt;=$AO$10,N314&gt;=$AB$10),"Yellow","Blank")</f>
        <v>Blank</v>
      </c>
      <c r="AC326" t="str">
        <f>IF(AND(K314&lt;=$AP$10,N314&gt;=$AC$10),"Yellow","Blank")</f>
        <v>Blank</v>
      </c>
      <c r="AD326" t="str">
        <f>IF(AND(K314&lt;=$AQ$10,N314&gt;=$AD$10),"Yellow","Blank")</f>
        <v>Blank</v>
      </c>
      <c r="AE326" t="str">
        <f>IF(AND(K314&lt;=$AR$10,N314&gt;=$AE$10),"Yellow","Blank")</f>
        <v>Blank</v>
      </c>
      <c r="AF326" t="str">
        <f>IF(AND(K314&lt;=$AS$10,N314&gt;=$AF$10),"Yellow","Blank")</f>
        <v>Blank</v>
      </c>
      <c r="AG326" t="str">
        <f>IF(AND(K314&lt;=$AT$10,N314&gt;=$AG$10),"Yellow","Blank")</f>
        <v>Blank</v>
      </c>
      <c r="AH326" t="str">
        <f>IF(AND(K314&lt;=$AU$10,N314&gt;=$AH$10),"Yellow","Blank")</f>
        <v>Blank</v>
      </c>
      <c r="AI326" t="str">
        <f>IF(AND(K314&lt;=$AV$10,N314&gt;=$AI$10),"Yellow","Blank")</f>
        <v>Blank</v>
      </c>
      <c r="AJ326" t="str">
        <f>IF(AND(K314&lt;=$AW$10,N314&gt;=$AJ$10),"Yellow","Blank")</f>
        <v>Blank</v>
      </c>
      <c r="AK326" t="str">
        <f>IF(AND(K314&lt;=$AX$10,N314&gt;=$AK$10),"Yellow","Blank")</f>
        <v>Blank</v>
      </c>
      <c r="AL326" t="str">
        <f>IF(AND(K314&lt;=$AY$10,N314&gt;=$AL$10),"Yellow","Blank")</f>
        <v>Blank</v>
      </c>
      <c r="AM326" t="str">
        <f>IF(AND(K314&lt;=$AZ$10,N314&gt;=$AM$10),"Yellow","Blank")</f>
        <v>Blank</v>
      </c>
    </row>
    <row r="327" spans="1:39" ht="12.75" customHeight="1" x14ac:dyDescent="0.25">
      <c r="A327" s="60" t="s">
        <v>15</v>
      </c>
      <c r="B327" s="61"/>
      <c r="C327" s="61"/>
      <c r="D327" s="61"/>
      <c r="E327" s="61"/>
      <c r="F327" s="61"/>
      <c r="G327" s="61"/>
      <c r="H327" s="61"/>
      <c r="I327" s="61"/>
      <c r="J327" s="61"/>
      <c r="K327" s="61"/>
      <c r="L327" s="61"/>
      <c r="M327" s="61"/>
      <c r="N327" s="59">
        <f t="shared" ref="N327" si="124">SUM(N319:O326)</f>
        <v>0</v>
      </c>
      <c r="O327" s="59"/>
    </row>
    <row r="328" spans="1:39" x14ac:dyDescent="0.2">
      <c r="A328" s="5"/>
      <c r="B328" s="5"/>
      <c r="C328" s="5"/>
      <c r="D328" s="5"/>
      <c r="E328" s="5"/>
      <c r="F328" s="5"/>
      <c r="G328" s="5"/>
      <c r="H328" s="5"/>
      <c r="I328" s="5"/>
      <c r="J328" s="5"/>
      <c r="K328" s="5"/>
      <c r="L328" s="5"/>
      <c r="M328" s="5"/>
      <c r="N328" s="5"/>
      <c r="O328" s="5"/>
    </row>
    <row r="329" spans="1:39" s="8" customFormat="1" ht="25.5" customHeight="1" x14ac:dyDescent="0.2">
      <c r="A329" s="57" t="s">
        <v>17</v>
      </c>
      <c r="B329" s="57"/>
      <c r="C329" s="58"/>
      <c r="D329" s="58"/>
      <c r="E329" s="58"/>
      <c r="F329" s="58"/>
      <c r="G329" s="58"/>
      <c r="H329" s="58"/>
      <c r="I329" s="58"/>
      <c r="J329" s="58"/>
      <c r="K329" s="58"/>
      <c r="L329" s="58"/>
      <c r="M329" s="58"/>
      <c r="N329" s="58"/>
      <c r="O329" s="58"/>
    </row>
    <row r="330" spans="1:39" s="8" customFormat="1" ht="25.5" customHeight="1" x14ac:dyDescent="0.2">
      <c r="A330" s="57" t="s">
        <v>27</v>
      </c>
      <c r="B330" s="57"/>
      <c r="C330" s="26"/>
      <c r="D330" s="57" t="s">
        <v>18</v>
      </c>
      <c r="E330" s="57"/>
      <c r="F330" s="56" t="str">
        <f t="shared" ref="F330" si="125">Q330&amp;$D$5&amp;P330</f>
        <v>M3NU-22-FL-ERAU-030203-0321</v>
      </c>
      <c r="G330" s="56"/>
      <c r="H330" s="56"/>
      <c r="I330" s="56"/>
      <c r="J330" s="32" t="s">
        <v>0</v>
      </c>
      <c r="K330" s="54"/>
      <c r="L330" s="55"/>
      <c r="M330" s="32" t="s">
        <v>1</v>
      </c>
      <c r="N330" s="54"/>
      <c r="O330" s="55"/>
      <c r="P330" s="8">
        <f>P314+1</f>
        <v>21</v>
      </c>
      <c r="Q330" s="8" t="str">
        <f>IF(C330="Major","M2","M3")</f>
        <v>M3</v>
      </c>
    </row>
    <row r="331" spans="1:39" s="8" customFormat="1" ht="25.5" customHeight="1" x14ac:dyDescent="0.2">
      <c r="A331" s="57" t="s">
        <v>28</v>
      </c>
      <c r="B331" s="57"/>
      <c r="C331" s="58"/>
      <c r="D331" s="58"/>
      <c r="E331" s="58"/>
      <c r="F331" s="58"/>
      <c r="G331" s="58"/>
      <c r="H331" s="58"/>
      <c r="I331" s="58"/>
      <c r="J331" s="58"/>
      <c r="K331" s="58"/>
      <c r="L331" s="58"/>
      <c r="M331" s="58"/>
      <c r="N331" s="58"/>
      <c r="O331" s="58"/>
    </row>
    <row r="332" spans="1:39" ht="26.25" customHeight="1" x14ac:dyDescent="0.2">
      <c r="A332" s="57" t="s">
        <v>22</v>
      </c>
      <c r="B332" s="57"/>
      <c r="C332" s="58"/>
      <c r="D332" s="58"/>
      <c r="E332" s="58"/>
      <c r="F332" s="58"/>
      <c r="G332" s="58"/>
      <c r="H332" s="58"/>
      <c r="I332" s="58"/>
      <c r="J332" s="58"/>
      <c r="K332" s="58"/>
      <c r="L332" s="58"/>
      <c r="M332" s="58"/>
      <c r="N332" s="58"/>
      <c r="O332" s="58"/>
    </row>
    <row r="333" spans="1:39" x14ac:dyDescent="0.2">
      <c r="A333" s="66" t="s">
        <v>29</v>
      </c>
      <c r="B333" s="67"/>
      <c r="C333" s="67"/>
      <c r="D333" s="67"/>
      <c r="E333" s="67"/>
      <c r="F333" s="67"/>
      <c r="G333" s="67"/>
      <c r="H333" s="67"/>
      <c r="I333" s="67"/>
      <c r="J333" s="67"/>
      <c r="K333" s="67"/>
      <c r="L333" s="67"/>
      <c r="M333" s="67"/>
      <c r="N333" s="67"/>
      <c r="O333" s="67"/>
    </row>
    <row r="334" spans="1:39" x14ac:dyDescent="0.2">
      <c r="A334" s="33" t="s">
        <v>2</v>
      </c>
      <c r="B334" s="33" t="s">
        <v>3</v>
      </c>
      <c r="C334" s="33" t="s">
        <v>4</v>
      </c>
      <c r="D334" s="33" t="s">
        <v>5</v>
      </c>
      <c r="E334" s="33" t="s">
        <v>6</v>
      </c>
      <c r="F334" s="33" t="s">
        <v>7</v>
      </c>
      <c r="G334" s="33" t="s">
        <v>8</v>
      </c>
      <c r="H334" s="33" t="s">
        <v>9</v>
      </c>
      <c r="I334" s="33" t="s">
        <v>10</v>
      </c>
      <c r="J334" s="33" t="s">
        <v>11</v>
      </c>
      <c r="K334" s="33" t="s">
        <v>12</v>
      </c>
      <c r="L334" s="33" t="s">
        <v>13</v>
      </c>
      <c r="M334" s="33" t="s">
        <v>14</v>
      </c>
      <c r="N334" s="64" t="s">
        <v>15</v>
      </c>
      <c r="O334" s="65"/>
      <c r="P334" s="1"/>
    </row>
    <row r="335" spans="1:39" ht="13.5" x14ac:dyDescent="0.25">
      <c r="A335" s="3">
        <f>A319</f>
        <v>2023</v>
      </c>
      <c r="B335" s="20"/>
      <c r="C335" s="20"/>
      <c r="D335" s="20"/>
      <c r="E335" s="20"/>
      <c r="F335" s="20"/>
      <c r="G335" s="20"/>
      <c r="H335" s="20"/>
      <c r="I335" s="20"/>
      <c r="J335" s="20"/>
      <c r="K335" s="20"/>
      <c r="L335" s="20"/>
      <c r="M335" s="20"/>
      <c r="N335" s="62">
        <f t="shared" ref="N335:N339" si="126">SUM(B335:M335)</f>
        <v>0</v>
      </c>
      <c r="O335" s="63"/>
      <c r="P335" s="1"/>
      <c r="AB335" t="str">
        <f>IF(AND(K330&lt;=$AO$3,N330&gt;=$AB$3),"Yellow","Blank")</f>
        <v>Blank</v>
      </c>
      <c r="AC335" t="str">
        <f>IF(AND(K330&lt;=$AP$3,N330&gt;=$AC$3),"Yellow","Blank")</f>
        <v>Blank</v>
      </c>
      <c r="AD335" t="str">
        <f>IF(AND(K330&lt;=$AQ$3,N330&gt;=$AD$3),"Yellow","Blank")</f>
        <v>Blank</v>
      </c>
      <c r="AE335" t="str">
        <f>IF(AND(K330&lt;=$AR$3,N330&gt;=$AE$3),"Yellow","Blank")</f>
        <v>Blank</v>
      </c>
      <c r="AF335" t="str">
        <f>IF(AND(K330&lt;=$AS$3,N330&gt;=$AF$3),"Yellow","Blank")</f>
        <v>Blank</v>
      </c>
      <c r="AG335" t="str">
        <f>IF(AND(K330&lt;=$AT$3,N330&gt;=$AG$3),"Yellow","Blank")</f>
        <v>Blank</v>
      </c>
      <c r="AH335" t="str">
        <f>IF(AND(K330&lt;=$AU$3,N330&gt;=$AH$3),"Yellow","Blank")</f>
        <v>Blank</v>
      </c>
      <c r="AI335" t="str">
        <f>IF(AND(K330&lt;=$AV$3,N330&gt;=$AI$3),"Yellow","Blank")</f>
        <v>Blank</v>
      </c>
      <c r="AJ335" t="str">
        <f>IF(AND(K330&lt;=$AW$3,N330&gt;=$AJ$3),"Yellow","Blank")</f>
        <v>Blank</v>
      </c>
      <c r="AK335" t="str">
        <f>IF(AND(K330&lt;=$AX$3,N330&gt;=$AK$3),"Yellow","Blank")</f>
        <v>Blank</v>
      </c>
      <c r="AL335" t="str">
        <f>IF(AND(K330&lt;=$AY$3,N330&gt;=$AL$3),"Yellow","Blank")</f>
        <v>Blank</v>
      </c>
      <c r="AM335" t="str">
        <f>IF(AND(K330&lt;=$AZ$3,N330&gt;=$AM$3),"Yellow","Blank")</f>
        <v>Blank</v>
      </c>
    </row>
    <row r="336" spans="1:39" ht="13.5" x14ac:dyDescent="0.25">
      <c r="A336" s="3">
        <f t="shared" ref="A336:A342" si="127">A320</f>
        <v>2024</v>
      </c>
      <c r="B336" s="20"/>
      <c r="C336" s="20"/>
      <c r="D336" s="20"/>
      <c r="E336" s="20"/>
      <c r="F336" s="20"/>
      <c r="G336" s="20"/>
      <c r="H336" s="20"/>
      <c r="I336" s="20"/>
      <c r="J336" s="20"/>
      <c r="K336" s="20"/>
      <c r="L336" s="20"/>
      <c r="M336" s="20"/>
      <c r="N336" s="62">
        <f t="shared" si="126"/>
        <v>0</v>
      </c>
      <c r="O336" s="63"/>
      <c r="P336" s="1"/>
      <c r="AB336" t="str">
        <f>IF(AND(K330&lt;=$AO$4,N330&gt;=$AB$4),"Yellow","Blank")</f>
        <v>Blank</v>
      </c>
      <c r="AC336" t="str">
        <f>IF(AND(K330&lt;=$AP$4,N330&gt;=$AC$4),"Yellow","Blank")</f>
        <v>Blank</v>
      </c>
      <c r="AD336" t="str">
        <f>IF(AND(K330&lt;=$AQ$4,N330&gt;=$AD$4),"Yellow","Blank")</f>
        <v>Blank</v>
      </c>
      <c r="AE336" t="str">
        <f>IF(AND(K330&lt;=$AR$4,N330&gt;=$AE$4),"Yellow","Blank")</f>
        <v>Blank</v>
      </c>
      <c r="AF336" t="str">
        <f>IF(AND(K330&lt;=$AS$4,N330&gt;=$AF$4),"Yellow","Blank")</f>
        <v>Blank</v>
      </c>
      <c r="AG336" t="str">
        <f>IF(AND(K330&lt;=$AT$4,N330&gt;=$AG$4),"Yellow","Blank")</f>
        <v>Blank</v>
      </c>
      <c r="AH336" t="str">
        <f>IF(AND(K330&lt;=$AU$4,N330&gt;=$AH$4),"Yellow","Blank")</f>
        <v>Blank</v>
      </c>
      <c r="AI336" t="str">
        <f>IF(AND(K330&lt;=$AV$4,N330&gt;=$AI$4),"Yellow","Blank")</f>
        <v>Blank</v>
      </c>
      <c r="AJ336" t="str">
        <f>IF(AND(K330&lt;=$AW$4,N330&gt;=$AJ$4),"Yellow","Blank")</f>
        <v>Blank</v>
      </c>
      <c r="AK336" t="str">
        <f>IF(AND(K330&lt;=$AX$4,N330&gt;=$AK$4),"Yellow","Blank")</f>
        <v>Blank</v>
      </c>
      <c r="AL336" t="str">
        <f>IF(AND(K330&lt;=$AY$4,N330&gt;=$AL$4),"Yellow","Blank")</f>
        <v>Blank</v>
      </c>
      <c r="AM336" t="str">
        <f>IF(AND(K330&lt;=$AZ$4,N330&gt;=$AM$4),"Yellow","Blank")</f>
        <v>Blank</v>
      </c>
    </row>
    <row r="337" spans="1:39" ht="13.5" x14ac:dyDescent="0.25">
      <c r="A337" s="3">
        <f t="shared" si="127"/>
        <v>2025</v>
      </c>
      <c r="B337" s="20"/>
      <c r="C337" s="20"/>
      <c r="D337" s="20"/>
      <c r="E337" s="20"/>
      <c r="F337" s="20"/>
      <c r="G337" s="20"/>
      <c r="H337" s="20"/>
      <c r="I337" s="20"/>
      <c r="J337" s="20"/>
      <c r="K337" s="20"/>
      <c r="L337" s="20"/>
      <c r="M337" s="20"/>
      <c r="N337" s="59">
        <f t="shared" si="126"/>
        <v>0</v>
      </c>
      <c r="O337" s="59"/>
      <c r="P337" s="1"/>
      <c r="AB337" t="str">
        <f>IF(AND(K330&lt;=$AO$5,N330&gt;=$AB$5),"Yellow","Blank")</f>
        <v>Blank</v>
      </c>
      <c r="AC337" t="str">
        <f>IF(AND(K330&lt;=$AP$5,N330&gt;=$AC$5),"Yellow","Blank")</f>
        <v>Blank</v>
      </c>
      <c r="AD337" t="str">
        <f>IF(AND(K330&lt;=$AQ$5,N330&gt;=$AD$5),"Yellow","Blank")</f>
        <v>Blank</v>
      </c>
      <c r="AE337" t="str">
        <f>IF(AND(K330&lt;=$AR$5,N330&gt;=$AE$5),"Yellow","Blank")</f>
        <v>Blank</v>
      </c>
      <c r="AF337" t="str">
        <f>IF(AND(K330&lt;=$AS$5,N330&gt;=$AF$5),"Yellow","Blank")</f>
        <v>Blank</v>
      </c>
      <c r="AG337" t="str">
        <f>IF(AND(K330&lt;=$AT$5,N330&gt;=$AG$5),"Yellow","Blank")</f>
        <v>Blank</v>
      </c>
      <c r="AH337" t="str">
        <f>IF(AND(K330&lt;=$AU$5,N330&gt;=$AH$5),"Yellow","Blank")</f>
        <v>Blank</v>
      </c>
      <c r="AI337" t="str">
        <f>IF(AND(K330&lt;=$AV$5,N330&gt;=$AI$5),"Yellow","Blank")</f>
        <v>Blank</v>
      </c>
      <c r="AJ337" t="str">
        <f>IF(AND(K330&lt;=$AW$5,N330&gt;=$AJ$5),"Yellow","Blank")</f>
        <v>Blank</v>
      </c>
      <c r="AK337" t="str">
        <f>IF(AND(K330&lt;=$AX$5,N330&gt;=$AK$5),"Yellow","Blank")</f>
        <v>Blank</v>
      </c>
      <c r="AL337" t="str">
        <f>IF(AND(K330&lt;=$AY$5,N330&gt;=$AL$5),"Yellow","Blank")</f>
        <v>Blank</v>
      </c>
      <c r="AM337" t="str">
        <f>IF(AND(K330&lt;=$AZ$5,N330&gt;=$AM$5),"Yellow","Blank")</f>
        <v>Blank</v>
      </c>
    </row>
    <row r="338" spans="1:39" ht="13.5" x14ac:dyDescent="0.25">
      <c r="A338" s="3">
        <f t="shared" si="127"/>
        <v>2026</v>
      </c>
      <c r="B338" s="20"/>
      <c r="C338" s="20"/>
      <c r="D338" s="20"/>
      <c r="E338" s="20"/>
      <c r="F338" s="20"/>
      <c r="G338" s="20"/>
      <c r="H338" s="20"/>
      <c r="I338" s="20"/>
      <c r="J338" s="20"/>
      <c r="K338" s="20"/>
      <c r="L338" s="20"/>
      <c r="M338" s="20"/>
      <c r="N338" s="59">
        <f t="shared" si="126"/>
        <v>0</v>
      </c>
      <c r="O338" s="59"/>
      <c r="P338" s="1"/>
      <c r="AB338" t="str">
        <f>IF(AND(K330&lt;=$AO$6,N330&gt;=$AB$6),"Yellow","Blank")</f>
        <v>Blank</v>
      </c>
      <c r="AC338" t="str">
        <f>IF(AND(K330&lt;=$AP$6,N330&gt;=$AC$6),"Yellow","Blank")</f>
        <v>Blank</v>
      </c>
      <c r="AD338" t="str">
        <f>IF(AND(K330&lt;=$AQ$6,N330&gt;=$AD$6),"Yellow","Blank")</f>
        <v>Blank</v>
      </c>
      <c r="AE338" t="str">
        <f>IF(AND(K330&lt;=$AR$6,N330&gt;=$AE$6),"Yellow","Blank")</f>
        <v>Blank</v>
      </c>
      <c r="AF338" t="str">
        <f>IF(AND(K330&lt;=$AS$6,N330&gt;=$AF$6),"Yellow","Blank")</f>
        <v>Blank</v>
      </c>
      <c r="AG338" t="str">
        <f>IF(AND(K330&lt;=$AT$6,N330&gt;=$AG$6),"Yellow","Blank")</f>
        <v>Blank</v>
      </c>
      <c r="AH338" t="str">
        <f>IF(AND(K330&lt;=$AU$6,N330&gt;=$AH$6),"Yellow","Blank")</f>
        <v>Blank</v>
      </c>
      <c r="AI338" t="str">
        <f>IF(AND(K330&lt;=$AV$6,N330&gt;=$AI$6),"Yellow","Blank")</f>
        <v>Blank</v>
      </c>
      <c r="AJ338" t="str">
        <f>IF(AND(K330&lt;=$AW$6,N330&gt;=$AJ$6),"Yellow","Blank")</f>
        <v>Blank</v>
      </c>
      <c r="AK338" t="str">
        <f>IF(AND(K330&lt;=$AX$6,N330&gt;=$AK$6),"Yellow","Blank")</f>
        <v>Blank</v>
      </c>
      <c r="AL338" t="str">
        <f>IF(AND(K330&lt;=$AY$6,N330&gt;=$AL$6),"Yellow","Blank")</f>
        <v>Blank</v>
      </c>
      <c r="AM338" t="str">
        <f>IF(AND(K330&lt;=$AZ$6,N330&gt;=$AM$6),"Yellow","Blank")</f>
        <v>Blank</v>
      </c>
    </row>
    <row r="339" spans="1:39" ht="13.5" x14ac:dyDescent="0.25">
      <c r="A339" s="3">
        <f t="shared" si="127"/>
        <v>2027</v>
      </c>
      <c r="B339" s="20"/>
      <c r="C339" s="20"/>
      <c r="D339" s="20"/>
      <c r="E339" s="20"/>
      <c r="F339" s="20"/>
      <c r="G339" s="20"/>
      <c r="H339" s="20"/>
      <c r="I339" s="20"/>
      <c r="J339" s="20"/>
      <c r="K339" s="20"/>
      <c r="L339" s="20"/>
      <c r="M339" s="20"/>
      <c r="N339" s="59">
        <f t="shared" si="126"/>
        <v>0</v>
      </c>
      <c r="O339" s="59"/>
      <c r="P339" s="1"/>
      <c r="AB339" t="str">
        <f>IF(AND(K330&lt;=$AO$7,N330&gt;=$AB$7),"Yellow","Blank")</f>
        <v>Blank</v>
      </c>
      <c r="AC339" t="str">
        <f>IF(AND(K330&lt;=$AP$7,N330&gt;=$AC$7),"Yellow","Blank")</f>
        <v>Blank</v>
      </c>
      <c r="AD339" t="str">
        <f>IF(AND(K330&lt;=$AQ$7,N330&gt;=$AD$7),"Yellow","Blank")</f>
        <v>Blank</v>
      </c>
      <c r="AE339" t="str">
        <f>IF(AND(K330&lt;=$AR$7,N330&gt;=$AE$7),"Yellow","Blank")</f>
        <v>Blank</v>
      </c>
      <c r="AF339" t="str">
        <f>IF(AND(K330&lt;=$AS$7,N330&gt;=$AF$7),"Yellow","Blank")</f>
        <v>Blank</v>
      </c>
      <c r="AG339" t="str">
        <f>IF(AND(K330&lt;=$AT$7,N330&gt;=$AG$7),"Yellow","Blank")</f>
        <v>Blank</v>
      </c>
      <c r="AH339" t="str">
        <f>IF(AND(K330&lt;=$AU$7,N330&gt;=$AH$7),"Yellow","Blank")</f>
        <v>Blank</v>
      </c>
      <c r="AI339" t="str">
        <f>IF(AND(K330&lt;=$AV$7,N330&gt;=$AI$7),"Yellow","Blank")</f>
        <v>Blank</v>
      </c>
      <c r="AJ339" t="str">
        <f>IF(AND(K330&lt;=$AW$7,N330&gt;=$AJ$7),"Yellow","Blank")</f>
        <v>Blank</v>
      </c>
      <c r="AK339" t="str">
        <f>IF(AND(K330&lt;=$AX$7,N330&gt;=$AK$7),"Yellow","Blank")</f>
        <v>Blank</v>
      </c>
      <c r="AL339" t="str">
        <f>IF(AND(K330&lt;=$AY$7,N330&gt;=$AL$7),"Yellow","Blank")</f>
        <v>Blank</v>
      </c>
      <c r="AM339" t="str">
        <f>IF(AND(K330&lt;=$AZ$7,N330&gt;=$AM$7),"Yellow","Blank")</f>
        <v>Blank</v>
      </c>
    </row>
    <row r="340" spans="1:39" ht="13.5" x14ac:dyDescent="0.25">
      <c r="A340" s="3">
        <f t="shared" si="127"/>
        <v>2028</v>
      </c>
      <c r="B340" s="20"/>
      <c r="C340" s="20"/>
      <c r="D340" s="20"/>
      <c r="E340" s="20"/>
      <c r="F340" s="20"/>
      <c r="G340" s="20"/>
      <c r="H340" s="20"/>
      <c r="I340" s="20"/>
      <c r="J340" s="20"/>
      <c r="K340" s="20"/>
      <c r="L340" s="20"/>
      <c r="M340" s="20"/>
      <c r="N340" s="59">
        <f t="shared" ref="N340:N342" si="128">SUM(B340:M340)</f>
        <v>0</v>
      </c>
      <c r="O340" s="59"/>
      <c r="P340" s="24"/>
      <c r="AB340" t="str">
        <f>IF(AND(K330&lt;=$AO$8,N330&gt;=$AB$8),"Yellow","Blank")</f>
        <v>Blank</v>
      </c>
      <c r="AC340" t="str">
        <f>IF(AND(K330&lt;=$AP$8,N330&gt;=$AC$8),"Yellow","Blank")</f>
        <v>Blank</v>
      </c>
      <c r="AD340" t="str">
        <f>IF(AND(K330&lt;=$AQ$8,N330&gt;=$AD$8),"Yellow","Blank")</f>
        <v>Blank</v>
      </c>
      <c r="AE340" t="str">
        <f>IF(AND(K330&lt;=$AR$8,N330&gt;=$AE$8),"Yellow","Blank")</f>
        <v>Blank</v>
      </c>
      <c r="AF340" t="str">
        <f>IF(AND(K330&lt;=$AS$8,N330&gt;=$AF$8),"Yellow","Blank")</f>
        <v>Blank</v>
      </c>
      <c r="AG340" t="str">
        <f>IF(AND(K330&lt;=$AT$8,N330&gt;=$AG$8),"Yellow","Blank")</f>
        <v>Blank</v>
      </c>
      <c r="AH340" t="str">
        <f>IF(AND(K330&lt;=$AT$8,N330&gt;=$AH$8),"Yellow","Blank")</f>
        <v>Blank</v>
      </c>
      <c r="AI340" t="str">
        <f>IF(AND(K330&lt;=$AV$8,N330&gt;=$AI$8),"Yellow","Blank")</f>
        <v>Blank</v>
      </c>
      <c r="AJ340" t="str">
        <f>IF(AND(K330&lt;=$AW$8,N330&gt;=$AJ$8),"Yellow","Blank")</f>
        <v>Blank</v>
      </c>
      <c r="AK340" t="str">
        <f>IF(AND(K330&lt;=$AX$8,N330&gt;=$AK$8),"Yellow","Blank")</f>
        <v>Blank</v>
      </c>
      <c r="AL340" t="str">
        <f>IF(AND(K330&lt;=$AY$8,N330&gt;=$AL$8),"Yellow","Blank")</f>
        <v>Blank</v>
      </c>
      <c r="AM340" t="str">
        <f>IF(AND(K330&lt;=$AZ$8,N330&gt;=$AM$8),"Yellow","Blank")</f>
        <v>Blank</v>
      </c>
    </row>
    <row r="341" spans="1:39" ht="13.5" x14ac:dyDescent="0.25">
      <c r="A341" s="3">
        <f t="shared" si="127"/>
        <v>2029</v>
      </c>
      <c r="B341" s="20"/>
      <c r="C341" s="20"/>
      <c r="D341" s="20"/>
      <c r="E341" s="20"/>
      <c r="F341" s="20"/>
      <c r="G341" s="20"/>
      <c r="H341" s="20"/>
      <c r="I341" s="20"/>
      <c r="J341" s="20"/>
      <c r="K341" s="20"/>
      <c r="L341" s="20"/>
      <c r="M341" s="20"/>
      <c r="N341" s="59">
        <f t="shared" si="128"/>
        <v>0</v>
      </c>
      <c r="O341" s="59"/>
      <c r="P341" s="1"/>
      <c r="AB341" t="str">
        <f>IF(AND(K330&lt;=$AO$9,N330&gt;=$AB$9),"Yellow","Blank")</f>
        <v>Blank</v>
      </c>
      <c r="AC341" t="str">
        <f>IF(AND(K330&lt;=$AP$9,N330&gt;=$AC$9),"Yellow","Blank")</f>
        <v>Blank</v>
      </c>
      <c r="AD341" t="str">
        <f>IF(AND(K330&lt;=$AQ$9,N330&gt;=$AD$9),"Yellow","Blank")</f>
        <v>Blank</v>
      </c>
      <c r="AE341" t="str">
        <f>IF(AND(K330&lt;=$AR$9,N330&gt;=$AE$9),"Yellow","Blank")</f>
        <v>Blank</v>
      </c>
      <c r="AF341" t="str">
        <f>IF(AND(K330&lt;=$AS$9,N330&gt;=$AF$9),"Yellow","Blank")</f>
        <v>Blank</v>
      </c>
      <c r="AG341" t="str">
        <f>IF(AND(K330&lt;=$AT$9,N330&gt;=$AG$9),"Yellow","Blank")</f>
        <v>Blank</v>
      </c>
      <c r="AH341" t="str">
        <f>IF(AND(K330&lt;=$AU$9,N330&gt;=$AH$9),"Yellow","Blank")</f>
        <v>Blank</v>
      </c>
      <c r="AI341" t="str">
        <f>IF(AND(K330&lt;=$AV$9,N330&gt;=$AI$9),"Yellow","Blank")</f>
        <v>Blank</v>
      </c>
      <c r="AJ341" t="str">
        <f>IF(AND(K330&lt;=$AW$9,N330&gt;=$AJ$9),"Yellow","Blank")</f>
        <v>Blank</v>
      </c>
      <c r="AK341" t="str">
        <f>IF(AND(K330&lt;=$AX$9,N330&gt;=$AK$9),"Yellow","Blank")</f>
        <v>Blank</v>
      </c>
      <c r="AL341" t="str">
        <f>IF(AND(K330&lt;=$AY$9,N330&gt;=$AL$9),"Yellow","Blank")</f>
        <v>Blank</v>
      </c>
      <c r="AM341" t="str">
        <f>IF(AND(K330&lt;=$AZ$9,N330&gt;=$AM$9),"Yellow","Blank")</f>
        <v>Blank</v>
      </c>
    </row>
    <row r="342" spans="1:39" ht="13.5" x14ac:dyDescent="0.25">
      <c r="A342" s="3">
        <f t="shared" si="127"/>
        <v>2030</v>
      </c>
      <c r="B342" s="20"/>
      <c r="C342" s="20"/>
      <c r="D342" s="20"/>
      <c r="E342" s="20"/>
      <c r="F342" s="20"/>
      <c r="G342" s="20"/>
      <c r="H342" s="20"/>
      <c r="I342" s="20"/>
      <c r="J342" s="20"/>
      <c r="K342" s="20"/>
      <c r="L342" s="20"/>
      <c r="M342" s="20"/>
      <c r="N342" s="59">
        <f t="shared" si="128"/>
        <v>0</v>
      </c>
      <c r="O342" s="59"/>
      <c r="P342" s="1"/>
      <c r="AB342" t="str">
        <f>IF(AND(K330&lt;=$AO$10,N330&gt;=$AB$10),"Yellow","Blank")</f>
        <v>Blank</v>
      </c>
      <c r="AC342" t="str">
        <f>IF(AND(K330&lt;=$AP$10,N330&gt;=$AC$10),"Yellow","Blank")</f>
        <v>Blank</v>
      </c>
      <c r="AD342" t="str">
        <f>IF(AND(K330&lt;=$AQ$10,N330&gt;=$AD$10),"Yellow","Blank")</f>
        <v>Blank</v>
      </c>
      <c r="AE342" t="str">
        <f>IF(AND(K330&lt;=$AR$10,N330&gt;=$AE$10),"Yellow","Blank")</f>
        <v>Blank</v>
      </c>
      <c r="AF342" t="str">
        <f>IF(AND(K330&lt;=$AS$10,N330&gt;=$AF$10),"Yellow","Blank")</f>
        <v>Blank</v>
      </c>
      <c r="AG342" t="str">
        <f>IF(AND(K330&lt;=$AT$10,N330&gt;=$AG$10),"Yellow","Blank")</f>
        <v>Blank</v>
      </c>
      <c r="AH342" t="str">
        <f>IF(AND(K330&lt;=$AU$10,N330&gt;=$AH$10),"Yellow","Blank")</f>
        <v>Blank</v>
      </c>
      <c r="AI342" t="str">
        <f>IF(AND(K330&lt;=$AV$10,N330&gt;=$AI$10),"Yellow","Blank")</f>
        <v>Blank</v>
      </c>
      <c r="AJ342" t="str">
        <f>IF(AND(K330&lt;=$AW$10,N330&gt;=$AJ$10),"Yellow","Blank")</f>
        <v>Blank</v>
      </c>
      <c r="AK342" t="str">
        <f>IF(AND(K330&lt;=$AX$10,N330&gt;=$AK$10),"Yellow","Blank")</f>
        <v>Blank</v>
      </c>
      <c r="AL342" t="str">
        <f>IF(AND(K330&lt;=$AY$10,N330&gt;=$AL$10),"Yellow","Blank")</f>
        <v>Blank</v>
      </c>
      <c r="AM342" t="str">
        <f>IF(AND(K330&lt;=$AZ$10,N330&gt;=$AM$10),"Yellow","Blank")</f>
        <v>Blank</v>
      </c>
    </row>
    <row r="343" spans="1:39" ht="12.75" customHeight="1" x14ac:dyDescent="0.25">
      <c r="A343" s="60" t="s">
        <v>15</v>
      </c>
      <c r="B343" s="61"/>
      <c r="C343" s="61"/>
      <c r="D343" s="61"/>
      <c r="E343" s="61"/>
      <c r="F343" s="61"/>
      <c r="G343" s="61"/>
      <c r="H343" s="61"/>
      <c r="I343" s="61"/>
      <c r="J343" s="61"/>
      <c r="K343" s="61"/>
      <c r="L343" s="61"/>
      <c r="M343" s="61"/>
      <c r="N343" s="59">
        <f t="shared" ref="N343" si="129">SUM(N335:O342)</f>
        <v>0</v>
      </c>
      <c r="O343" s="59"/>
    </row>
    <row r="344" spans="1:39" x14ac:dyDescent="0.2">
      <c r="A344" s="5"/>
      <c r="B344" s="5"/>
      <c r="C344" s="5"/>
      <c r="D344" s="5"/>
      <c r="E344" s="5"/>
      <c r="F344" s="5"/>
      <c r="G344" s="5"/>
      <c r="H344" s="5"/>
      <c r="I344" s="5"/>
      <c r="J344" s="5"/>
      <c r="K344" s="5"/>
      <c r="L344" s="5"/>
      <c r="M344" s="5"/>
      <c r="N344" s="5"/>
      <c r="O344" s="5"/>
    </row>
    <row r="345" spans="1:39" s="8" customFormat="1" ht="25.5" customHeight="1" x14ac:dyDescent="0.2">
      <c r="A345" s="57" t="s">
        <v>17</v>
      </c>
      <c r="B345" s="57"/>
      <c r="C345" s="58"/>
      <c r="D345" s="58"/>
      <c r="E345" s="58"/>
      <c r="F345" s="58"/>
      <c r="G345" s="58"/>
      <c r="H345" s="58"/>
      <c r="I345" s="58"/>
      <c r="J345" s="58"/>
      <c r="K345" s="58"/>
      <c r="L345" s="58"/>
      <c r="M345" s="58"/>
      <c r="N345" s="58"/>
      <c r="O345" s="58"/>
    </row>
    <row r="346" spans="1:39" s="8" customFormat="1" ht="25.5" customHeight="1" x14ac:dyDescent="0.2">
      <c r="A346" s="57" t="s">
        <v>27</v>
      </c>
      <c r="B346" s="57"/>
      <c r="C346" s="26"/>
      <c r="D346" s="57" t="s">
        <v>18</v>
      </c>
      <c r="E346" s="57"/>
      <c r="F346" s="56" t="str">
        <f t="shared" ref="F346" si="130">Q346&amp;$D$5&amp;P346</f>
        <v>M3NU-22-FL-ERAU-030203-0322</v>
      </c>
      <c r="G346" s="56"/>
      <c r="H346" s="56"/>
      <c r="I346" s="56"/>
      <c r="J346" s="32" t="s">
        <v>0</v>
      </c>
      <c r="K346" s="54"/>
      <c r="L346" s="55"/>
      <c r="M346" s="32" t="s">
        <v>1</v>
      </c>
      <c r="N346" s="54"/>
      <c r="O346" s="55"/>
      <c r="P346" s="8">
        <f>P330+1</f>
        <v>22</v>
      </c>
      <c r="Q346" s="8" t="str">
        <f>IF(C346="Major","M2","M3")</f>
        <v>M3</v>
      </c>
    </row>
    <row r="347" spans="1:39" s="8" customFormat="1" ht="25.5" customHeight="1" x14ac:dyDescent="0.2">
      <c r="A347" s="57" t="s">
        <v>28</v>
      </c>
      <c r="B347" s="57"/>
      <c r="C347" s="58"/>
      <c r="D347" s="58"/>
      <c r="E347" s="58"/>
      <c r="F347" s="58"/>
      <c r="G347" s="58"/>
      <c r="H347" s="58"/>
      <c r="I347" s="58"/>
      <c r="J347" s="58"/>
      <c r="K347" s="58"/>
      <c r="L347" s="58"/>
      <c r="M347" s="58"/>
      <c r="N347" s="58"/>
      <c r="O347" s="58"/>
    </row>
    <row r="348" spans="1:39" ht="26.25" customHeight="1" x14ac:dyDescent="0.2">
      <c r="A348" s="57" t="s">
        <v>22</v>
      </c>
      <c r="B348" s="57"/>
      <c r="C348" s="58"/>
      <c r="D348" s="58"/>
      <c r="E348" s="58"/>
      <c r="F348" s="58"/>
      <c r="G348" s="58"/>
      <c r="H348" s="58"/>
      <c r="I348" s="58"/>
      <c r="J348" s="58"/>
      <c r="K348" s="58"/>
      <c r="L348" s="58"/>
      <c r="M348" s="58"/>
      <c r="N348" s="58"/>
      <c r="O348" s="58"/>
    </row>
    <row r="349" spans="1:39" x14ac:dyDescent="0.2">
      <c r="A349" s="66" t="s">
        <v>29</v>
      </c>
      <c r="B349" s="67"/>
      <c r="C349" s="67"/>
      <c r="D349" s="67"/>
      <c r="E349" s="67"/>
      <c r="F349" s="67"/>
      <c r="G349" s="67"/>
      <c r="H349" s="67"/>
      <c r="I349" s="67"/>
      <c r="J349" s="67"/>
      <c r="K349" s="67"/>
      <c r="L349" s="67"/>
      <c r="M349" s="67"/>
      <c r="N349" s="67"/>
      <c r="O349" s="67"/>
    </row>
    <row r="350" spans="1:39" x14ac:dyDescent="0.2">
      <c r="A350" s="33" t="s">
        <v>2</v>
      </c>
      <c r="B350" s="33" t="s">
        <v>3</v>
      </c>
      <c r="C350" s="33" t="s">
        <v>4</v>
      </c>
      <c r="D350" s="33" t="s">
        <v>5</v>
      </c>
      <c r="E350" s="33" t="s">
        <v>6</v>
      </c>
      <c r="F350" s="33" t="s">
        <v>7</v>
      </c>
      <c r="G350" s="33" t="s">
        <v>8</v>
      </c>
      <c r="H350" s="33" t="s">
        <v>9</v>
      </c>
      <c r="I350" s="33" t="s">
        <v>10</v>
      </c>
      <c r="J350" s="33" t="s">
        <v>11</v>
      </c>
      <c r="K350" s="33" t="s">
        <v>12</v>
      </c>
      <c r="L350" s="33" t="s">
        <v>13</v>
      </c>
      <c r="M350" s="33" t="s">
        <v>14</v>
      </c>
      <c r="N350" s="64" t="s">
        <v>15</v>
      </c>
      <c r="O350" s="65"/>
      <c r="P350" s="1"/>
    </row>
    <row r="351" spans="1:39" ht="13.5" x14ac:dyDescent="0.25">
      <c r="A351" s="3">
        <f>A335</f>
        <v>2023</v>
      </c>
      <c r="B351" s="20"/>
      <c r="C351" s="20"/>
      <c r="D351" s="20"/>
      <c r="E351" s="20"/>
      <c r="F351" s="20"/>
      <c r="G351" s="20"/>
      <c r="H351" s="20"/>
      <c r="I351" s="20"/>
      <c r="J351" s="20"/>
      <c r="K351" s="20"/>
      <c r="L351" s="20"/>
      <c r="M351" s="20"/>
      <c r="N351" s="62">
        <f t="shared" ref="N351:N355" si="131">SUM(B351:M351)</f>
        <v>0</v>
      </c>
      <c r="O351" s="63"/>
      <c r="P351" s="1"/>
      <c r="AB351" t="str">
        <f>IF(AND(K346&lt;=$AO$3,N346&gt;=$AB$3),"Yellow","Blank")</f>
        <v>Blank</v>
      </c>
      <c r="AC351" t="str">
        <f>IF(AND(K346&lt;=$AP$3,N346&gt;=$AC$3),"Yellow","Blank")</f>
        <v>Blank</v>
      </c>
      <c r="AD351" t="str">
        <f>IF(AND(K346&lt;=$AQ$3,N346&gt;=$AD$3),"Yellow","Blank")</f>
        <v>Blank</v>
      </c>
      <c r="AE351" t="str">
        <f>IF(AND(K346&lt;=$AR$3,N346&gt;=$AE$3),"Yellow","Blank")</f>
        <v>Blank</v>
      </c>
      <c r="AF351" t="str">
        <f>IF(AND(K346&lt;=$AS$3,N346&gt;=$AF$3),"Yellow","Blank")</f>
        <v>Blank</v>
      </c>
      <c r="AG351" t="str">
        <f>IF(AND(K346&lt;=$AT$3,N346&gt;=$AG$3),"Yellow","Blank")</f>
        <v>Blank</v>
      </c>
      <c r="AH351" t="str">
        <f>IF(AND(K346&lt;=$AU$3,N346&gt;=$AH$3),"Yellow","Blank")</f>
        <v>Blank</v>
      </c>
      <c r="AI351" t="str">
        <f>IF(AND(K346&lt;=$AV$3,N346&gt;=$AI$3),"Yellow","Blank")</f>
        <v>Blank</v>
      </c>
      <c r="AJ351" t="str">
        <f>IF(AND(K346&lt;=$AW$3,N346&gt;=$AJ$3),"Yellow","Blank")</f>
        <v>Blank</v>
      </c>
      <c r="AK351" t="str">
        <f>IF(AND(K346&lt;=$AX$3,N346&gt;=$AK$3),"Yellow","Blank")</f>
        <v>Blank</v>
      </c>
      <c r="AL351" t="str">
        <f>IF(AND(K346&lt;=$AY$3,N346&gt;=$AL$3),"Yellow","Blank")</f>
        <v>Blank</v>
      </c>
      <c r="AM351" t="str">
        <f>IF(AND(K346&lt;=$AZ$3,N346&gt;=$AM$3),"Yellow","Blank")</f>
        <v>Blank</v>
      </c>
    </row>
    <row r="352" spans="1:39" ht="13.5" x14ac:dyDescent="0.25">
      <c r="A352" s="3">
        <f t="shared" ref="A352:A358" si="132">A336</f>
        <v>2024</v>
      </c>
      <c r="B352" s="20"/>
      <c r="C352" s="20"/>
      <c r="D352" s="20"/>
      <c r="E352" s="20"/>
      <c r="F352" s="20"/>
      <c r="G352" s="20"/>
      <c r="H352" s="20"/>
      <c r="I352" s="20"/>
      <c r="J352" s="20"/>
      <c r="K352" s="20"/>
      <c r="L352" s="20"/>
      <c r="M352" s="20"/>
      <c r="N352" s="62">
        <f t="shared" si="131"/>
        <v>0</v>
      </c>
      <c r="O352" s="63"/>
      <c r="P352" s="1"/>
      <c r="AB352" t="str">
        <f>IF(AND(K346&lt;=$AO$4,N346&gt;=$AB$4),"Yellow","Blank")</f>
        <v>Blank</v>
      </c>
      <c r="AC352" t="str">
        <f>IF(AND(K346&lt;=$AP$4,N346&gt;=$AC$4),"Yellow","Blank")</f>
        <v>Blank</v>
      </c>
      <c r="AD352" t="str">
        <f>IF(AND(K346&lt;=$AQ$4,N346&gt;=$AD$4),"Yellow","Blank")</f>
        <v>Blank</v>
      </c>
      <c r="AE352" t="str">
        <f>IF(AND(K346&lt;=$AR$4,N346&gt;=$AE$4),"Yellow","Blank")</f>
        <v>Blank</v>
      </c>
      <c r="AF352" t="str">
        <f>IF(AND(K346&lt;=$AS$4,N346&gt;=$AF$4),"Yellow","Blank")</f>
        <v>Blank</v>
      </c>
      <c r="AG352" t="str">
        <f>IF(AND(K346&lt;=$AT$4,N346&gt;=$AG$4),"Yellow","Blank")</f>
        <v>Blank</v>
      </c>
      <c r="AH352" t="str">
        <f>IF(AND(K346&lt;=$AU$4,N346&gt;=$AH$4),"Yellow","Blank")</f>
        <v>Blank</v>
      </c>
      <c r="AI352" t="str">
        <f>IF(AND(K346&lt;=$AV$4,N346&gt;=$AI$4),"Yellow","Blank")</f>
        <v>Blank</v>
      </c>
      <c r="AJ352" t="str">
        <f>IF(AND(K346&lt;=$AW$4,N346&gt;=$AJ$4),"Yellow","Blank")</f>
        <v>Blank</v>
      </c>
      <c r="AK352" t="str">
        <f>IF(AND(K346&lt;=$AX$4,N346&gt;=$AK$4),"Yellow","Blank")</f>
        <v>Blank</v>
      </c>
      <c r="AL352" t="str">
        <f>IF(AND(K346&lt;=$AY$4,N346&gt;=$AL$4),"Yellow","Blank")</f>
        <v>Blank</v>
      </c>
      <c r="AM352" t="str">
        <f>IF(AND(K346&lt;=$AZ$4,N346&gt;=$AM$4),"Yellow","Blank")</f>
        <v>Blank</v>
      </c>
    </row>
    <row r="353" spans="1:39" ht="13.5" x14ac:dyDescent="0.25">
      <c r="A353" s="3">
        <f t="shared" si="132"/>
        <v>2025</v>
      </c>
      <c r="B353" s="20"/>
      <c r="C353" s="20"/>
      <c r="D353" s="20"/>
      <c r="E353" s="20"/>
      <c r="F353" s="20"/>
      <c r="G353" s="20"/>
      <c r="H353" s="20"/>
      <c r="I353" s="20"/>
      <c r="J353" s="20"/>
      <c r="K353" s="20"/>
      <c r="L353" s="20"/>
      <c r="M353" s="20"/>
      <c r="N353" s="59">
        <f t="shared" si="131"/>
        <v>0</v>
      </c>
      <c r="O353" s="59"/>
      <c r="P353" s="1"/>
      <c r="AB353" t="str">
        <f>IF(AND(K346&lt;=$AO$5,N346&gt;=$AB$5),"Yellow","Blank")</f>
        <v>Blank</v>
      </c>
      <c r="AC353" t="str">
        <f>IF(AND(K346&lt;=$AP$5,N346&gt;=$AC$5),"Yellow","Blank")</f>
        <v>Blank</v>
      </c>
      <c r="AD353" t="str">
        <f>IF(AND(K346&lt;=$AQ$5,N346&gt;=$AD$5),"Yellow","Blank")</f>
        <v>Blank</v>
      </c>
      <c r="AE353" t="str">
        <f>IF(AND(K346&lt;=$AR$5,N346&gt;=$AE$5),"Yellow","Blank")</f>
        <v>Blank</v>
      </c>
      <c r="AF353" t="str">
        <f>IF(AND(K346&lt;=$AS$5,N346&gt;=$AF$5),"Yellow","Blank")</f>
        <v>Blank</v>
      </c>
      <c r="AG353" t="str">
        <f>IF(AND(K346&lt;=$AT$5,N346&gt;=$AG$5),"Yellow","Blank")</f>
        <v>Blank</v>
      </c>
      <c r="AH353" t="str">
        <f>IF(AND(K346&lt;=$AU$5,N346&gt;=$AH$5),"Yellow","Blank")</f>
        <v>Blank</v>
      </c>
      <c r="AI353" t="str">
        <f>IF(AND(K346&lt;=$AV$5,N346&gt;=$AI$5),"Yellow","Blank")</f>
        <v>Blank</v>
      </c>
      <c r="AJ353" t="str">
        <f>IF(AND(K346&lt;=$AW$5,N346&gt;=$AJ$5),"Yellow","Blank")</f>
        <v>Blank</v>
      </c>
      <c r="AK353" t="str">
        <f>IF(AND(K346&lt;=$AX$5,N346&gt;=$AK$5),"Yellow","Blank")</f>
        <v>Blank</v>
      </c>
      <c r="AL353" t="str">
        <f>IF(AND(K346&lt;=$AY$5,N346&gt;=$AL$5),"Yellow","Blank")</f>
        <v>Blank</v>
      </c>
      <c r="AM353" t="str">
        <f>IF(AND(K346&lt;=$AZ$5,N346&gt;=$AM$5),"Yellow","Blank")</f>
        <v>Blank</v>
      </c>
    </row>
    <row r="354" spans="1:39" ht="13.5" x14ac:dyDescent="0.25">
      <c r="A354" s="3">
        <f t="shared" si="132"/>
        <v>2026</v>
      </c>
      <c r="B354" s="20"/>
      <c r="C354" s="20"/>
      <c r="D354" s="20"/>
      <c r="E354" s="20"/>
      <c r="F354" s="20"/>
      <c r="G354" s="20"/>
      <c r="H354" s="20"/>
      <c r="I354" s="20"/>
      <c r="J354" s="20"/>
      <c r="K354" s="20"/>
      <c r="L354" s="20"/>
      <c r="M354" s="20"/>
      <c r="N354" s="59">
        <f t="shared" si="131"/>
        <v>0</v>
      </c>
      <c r="O354" s="59"/>
      <c r="P354" s="1"/>
      <c r="AB354" t="str">
        <f>IF(AND(K346&lt;=$AO$6,N346&gt;=$AB$6),"Yellow","Blank")</f>
        <v>Blank</v>
      </c>
      <c r="AC354" t="str">
        <f>IF(AND(K346&lt;=$AP$6,N346&gt;=$AC$6),"Yellow","Blank")</f>
        <v>Blank</v>
      </c>
      <c r="AD354" t="str">
        <f>IF(AND(K346&lt;=$AQ$6,N346&gt;=$AD$6),"Yellow","Blank")</f>
        <v>Blank</v>
      </c>
      <c r="AE354" t="str">
        <f>IF(AND(K346&lt;=$AR$6,N346&gt;=$AE$6),"Yellow","Blank")</f>
        <v>Blank</v>
      </c>
      <c r="AF354" t="str">
        <f>IF(AND(K346&lt;=$AS$6,N346&gt;=$AF$6),"Yellow","Blank")</f>
        <v>Blank</v>
      </c>
      <c r="AG354" t="str">
        <f>IF(AND(K346&lt;=$AT$6,N346&gt;=$AG$6),"Yellow","Blank")</f>
        <v>Blank</v>
      </c>
      <c r="AH354" t="str">
        <f>IF(AND(K346&lt;=$AU$6,N346&gt;=$AH$6),"Yellow","Blank")</f>
        <v>Blank</v>
      </c>
      <c r="AI354" t="str">
        <f>IF(AND(K346&lt;=$AV$6,N346&gt;=$AI$6),"Yellow","Blank")</f>
        <v>Blank</v>
      </c>
      <c r="AJ354" t="str">
        <f>IF(AND(K346&lt;=$AW$6,N346&gt;=$AJ$6),"Yellow","Blank")</f>
        <v>Blank</v>
      </c>
      <c r="AK354" t="str">
        <f>IF(AND(K346&lt;=$AX$6,N346&gt;=$AK$6),"Yellow","Blank")</f>
        <v>Blank</v>
      </c>
      <c r="AL354" t="str">
        <f>IF(AND(K346&lt;=$AY$6,N346&gt;=$AL$6),"Yellow","Blank")</f>
        <v>Blank</v>
      </c>
      <c r="AM354" t="str">
        <f>IF(AND(K346&lt;=$AZ$6,N346&gt;=$AM$6),"Yellow","Blank")</f>
        <v>Blank</v>
      </c>
    </row>
    <row r="355" spans="1:39" ht="13.5" x14ac:dyDescent="0.25">
      <c r="A355" s="3">
        <f t="shared" si="132"/>
        <v>2027</v>
      </c>
      <c r="B355" s="20"/>
      <c r="C355" s="20"/>
      <c r="D355" s="20"/>
      <c r="E355" s="20"/>
      <c r="F355" s="20"/>
      <c r="G355" s="20"/>
      <c r="H355" s="20"/>
      <c r="I355" s="20"/>
      <c r="J355" s="20"/>
      <c r="K355" s="20"/>
      <c r="L355" s="20"/>
      <c r="M355" s="20"/>
      <c r="N355" s="59">
        <f t="shared" si="131"/>
        <v>0</v>
      </c>
      <c r="O355" s="59"/>
      <c r="P355" s="1"/>
      <c r="AB355" t="str">
        <f>IF(AND(K346&lt;=$AO$7,N346&gt;=$AB$7),"Yellow","Blank")</f>
        <v>Blank</v>
      </c>
      <c r="AC355" t="str">
        <f>IF(AND(K346&lt;=$AP$7,N346&gt;=$AC$7),"Yellow","Blank")</f>
        <v>Blank</v>
      </c>
      <c r="AD355" t="str">
        <f>IF(AND(K346&lt;=$AQ$7,N346&gt;=$AD$7),"Yellow","Blank")</f>
        <v>Blank</v>
      </c>
      <c r="AE355" t="str">
        <f>IF(AND(K346&lt;=$AR$7,N346&gt;=$AE$7),"Yellow","Blank")</f>
        <v>Blank</v>
      </c>
      <c r="AF355" t="str">
        <f>IF(AND(K346&lt;=$AS$7,N346&gt;=$AF$7),"Yellow","Blank")</f>
        <v>Blank</v>
      </c>
      <c r="AG355" t="str">
        <f>IF(AND(K346&lt;=$AT$7,N346&gt;=$AG$7),"Yellow","Blank")</f>
        <v>Blank</v>
      </c>
      <c r="AH355" t="str">
        <f>IF(AND(K346&lt;=$AU$7,N346&gt;=$AH$7),"Yellow","Blank")</f>
        <v>Blank</v>
      </c>
      <c r="AI355" t="str">
        <f>IF(AND(K346&lt;=$AV$7,N346&gt;=$AI$7),"Yellow","Blank")</f>
        <v>Blank</v>
      </c>
      <c r="AJ355" t="str">
        <f>IF(AND(K346&lt;=$AW$7,N346&gt;=$AJ$7),"Yellow","Blank")</f>
        <v>Blank</v>
      </c>
      <c r="AK355" t="str">
        <f>IF(AND(K346&lt;=$AX$7,N346&gt;=$AK$7),"Yellow","Blank")</f>
        <v>Blank</v>
      </c>
      <c r="AL355" t="str">
        <f>IF(AND(K346&lt;=$AY$7,N346&gt;=$AL$7),"Yellow","Blank")</f>
        <v>Blank</v>
      </c>
      <c r="AM355" t="str">
        <f>IF(AND(K346&lt;=$AZ$7,N346&gt;=$AM$7),"Yellow","Blank")</f>
        <v>Blank</v>
      </c>
    </row>
    <row r="356" spans="1:39" ht="13.5" x14ac:dyDescent="0.25">
      <c r="A356" s="3">
        <f t="shared" si="132"/>
        <v>2028</v>
      </c>
      <c r="B356" s="20"/>
      <c r="C356" s="20"/>
      <c r="D356" s="20"/>
      <c r="E356" s="20"/>
      <c r="F356" s="20"/>
      <c r="G356" s="20"/>
      <c r="H356" s="20"/>
      <c r="I356" s="20"/>
      <c r="J356" s="20"/>
      <c r="K356" s="20"/>
      <c r="L356" s="20"/>
      <c r="M356" s="20"/>
      <c r="N356" s="59">
        <f t="shared" ref="N356:N358" si="133">SUM(B356:M356)</f>
        <v>0</v>
      </c>
      <c r="O356" s="59"/>
      <c r="P356" s="24"/>
      <c r="AB356" t="str">
        <f>IF(AND(K346&lt;=$AO$8,N346&gt;=$AB$8),"Yellow","Blank")</f>
        <v>Blank</v>
      </c>
      <c r="AC356" t="str">
        <f>IF(AND(K346&lt;=$AP$8,N346&gt;=$AC$8),"Yellow","Blank")</f>
        <v>Blank</v>
      </c>
      <c r="AD356" t="str">
        <f>IF(AND(K346&lt;=$AQ$8,N346&gt;=$AD$8),"Yellow","Blank")</f>
        <v>Blank</v>
      </c>
      <c r="AE356" t="str">
        <f>IF(AND(K346&lt;=$AR$8,N346&gt;=$AE$8),"Yellow","Blank")</f>
        <v>Blank</v>
      </c>
      <c r="AF356" t="str">
        <f>IF(AND(K346&lt;=$AS$8,N346&gt;=$AF$8),"Yellow","Blank")</f>
        <v>Blank</v>
      </c>
      <c r="AG356" t="str">
        <f>IF(AND(K346&lt;=$AT$8,N346&gt;=$AG$8),"Yellow","Blank")</f>
        <v>Blank</v>
      </c>
      <c r="AH356" t="str">
        <f>IF(AND(K346&lt;=$AT$8,N346&gt;=$AH$8),"Yellow","Blank")</f>
        <v>Blank</v>
      </c>
      <c r="AI356" t="str">
        <f>IF(AND(K346&lt;=$AV$8,N346&gt;=$AI$8),"Yellow","Blank")</f>
        <v>Blank</v>
      </c>
      <c r="AJ356" t="str">
        <f>IF(AND(K346&lt;=$AW$8,N346&gt;=$AJ$8),"Yellow","Blank")</f>
        <v>Blank</v>
      </c>
      <c r="AK356" t="str">
        <f>IF(AND(K346&lt;=$AX$8,N346&gt;=$AK$8),"Yellow","Blank")</f>
        <v>Blank</v>
      </c>
      <c r="AL356" t="str">
        <f>IF(AND(K346&lt;=$AY$8,N346&gt;=$AL$8),"Yellow","Blank")</f>
        <v>Blank</v>
      </c>
      <c r="AM356" t="str">
        <f>IF(AND(K346&lt;=$AZ$8,N346&gt;=$AM$8),"Yellow","Blank")</f>
        <v>Blank</v>
      </c>
    </row>
    <row r="357" spans="1:39" ht="13.5" x14ac:dyDescent="0.25">
      <c r="A357" s="3">
        <f t="shared" si="132"/>
        <v>2029</v>
      </c>
      <c r="B357" s="20"/>
      <c r="C357" s="20"/>
      <c r="D357" s="20"/>
      <c r="E357" s="20"/>
      <c r="F357" s="20"/>
      <c r="G357" s="20"/>
      <c r="H357" s="20"/>
      <c r="I357" s="20"/>
      <c r="J357" s="20"/>
      <c r="K357" s="20"/>
      <c r="L357" s="20"/>
      <c r="M357" s="20"/>
      <c r="N357" s="59">
        <f t="shared" si="133"/>
        <v>0</v>
      </c>
      <c r="O357" s="59"/>
      <c r="P357" s="1"/>
      <c r="AB357" t="str">
        <f>IF(AND(K346&lt;=$AO$9,N346&gt;=$AB$9),"Yellow","Blank")</f>
        <v>Blank</v>
      </c>
      <c r="AC357" t="str">
        <f>IF(AND(K346&lt;=$AP$9,N346&gt;=$AC$9),"Yellow","Blank")</f>
        <v>Blank</v>
      </c>
      <c r="AD357" t="str">
        <f>IF(AND(K346&lt;=$AQ$9,N346&gt;=$AD$9),"Yellow","Blank")</f>
        <v>Blank</v>
      </c>
      <c r="AE357" t="str">
        <f>IF(AND(K346&lt;=$AR$9,N346&gt;=$AE$9),"Yellow","Blank")</f>
        <v>Blank</v>
      </c>
      <c r="AF357" t="str">
        <f>IF(AND(K346&lt;=$AS$9,N346&gt;=$AF$9),"Yellow","Blank")</f>
        <v>Blank</v>
      </c>
      <c r="AG357" t="str">
        <f>IF(AND(K346&lt;=$AT$9,N346&gt;=$AG$9),"Yellow","Blank")</f>
        <v>Blank</v>
      </c>
      <c r="AH357" t="str">
        <f>IF(AND(K346&lt;=$AU$9,N346&gt;=$AH$9),"Yellow","Blank")</f>
        <v>Blank</v>
      </c>
      <c r="AI357" t="str">
        <f>IF(AND(K346&lt;=$AV$9,N346&gt;=$AI$9),"Yellow","Blank")</f>
        <v>Blank</v>
      </c>
      <c r="AJ357" t="str">
        <f>IF(AND(K346&lt;=$AW$9,N346&gt;=$AJ$9),"Yellow","Blank")</f>
        <v>Blank</v>
      </c>
      <c r="AK357" t="str">
        <f>IF(AND(K346&lt;=$AX$9,N346&gt;=$AK$9),"Yellow","Blank")</f>
        <v>Blank</v>
      </c>
      <c r="AL357" t="str">
        <f>IF(AND(K346&lt;=$AY$9,N346&gt;=$AL$9),"Yellow","Blank")</f>
        <v>Blank</v>
      </c>
      <c r="AM357" t="str">
        <f>IF(AND(K346&lt;=$AZ$9,N346&gt;=$AM$9),"Yellow","Blank")</f>
        <v>Blank</v>
      </c>
    </row>
    <row r="358" spans="1:39" ht="13.5" x14ac:dyDescent="0.25">
      <c r="A358" s="3">
        <f t="shared" si="132"/>
        <v>2030</v>
      </c>
      <c r="B358" s="20"/>
      <c r="C358" s="20"/>
      <c r="D358" s="20"/>
      <c r="E358" s="20"/>
      <c r="F358" s="20"/>
      <c r="G358" s="20"/>
      <c r="H358" s="20"/>
      <c r="I358" s="20"/>
      <c r="J358" s="20"/>
      <c r="K358" s="20"/>
      <c r="L358" s="20"/>
      <c r="M358" s="20"/>
      <c r="N358" s="59">
        <f t="shared" si="133"/>
        <v>0</v>
      </c>
      <c r="O358" s="59"/>
      <c r="P358" s="1"/>
      <c r="AB358" t="str">
        <f>IF(AND(K346&lt;=$AO$10,N346&gt;=$AB$10),"Yellow","Blank")</f>
        <v>Blank</v>
      </c>
      <c r="AC358" t="str">
        <f>IF(AND(K346&lt;=$AP$10,N346&gt;=$AC$10),"Yellow","Blank")</f>
        <v>Blank</v>
      </c>
      <c r="AD358" t="str">
        <f>IF(AND(K346&lt;=$AQ$10,N346&gt;=$AD$10),"Yellow","Blank")</f>
        <v>Blank</v>
      </c>
      <c r="AE358" t="str">
        <f>IF(AND(K346&lt;=$AR$10,N346&gt;=$AE$10),"Yellow","Blank")</f>
        <v>Blank</v>
      </c>
      <c r="AF358" t="str">
        <f>IF(AND(K346&lt;=$AS$10,N346&gt;=$AF$10),"Yellow","Blank")</f>
        <v>Blank</v>
      </c>
      <c r="AG358" t="str">
        <f>IF(AND(K346&lt;=$AT$10,N346&gt;=$AG$10),"Yellow","Blank")</f>
        <v>Blank</v>
      </c>
      <c r="AH358" t="str">
        <f>IF(AND(K346&lt;=$AU$10,N346&gt;=$AH$10),"Yellow","Blank")</f>
        <v>Blank</v>
      </c>
      <c r="AI358" t="str">
        <f>IF(AND(K346&lt;=$AV$10,N346&gt;=$AI$10),"Yellow","Blank")</f>
        <v>Blank</v>
      </c>
      <c r="AJ358" t="str">
        <f>IF(AND(K346&lt;=$AW$10,N346&gt;=$AJ$10),"Yellow","Blank")</f>
        <v>Blank</v>
      </c>
      <c r="AK358" t="str">
        <f>IF(AND(K346&lt;=$AX$10,N346&gt;=$AK$10),"Yellow","Blank")</f>
        <v>Blank</v>
      </c>
      <c r="AL358" t="str">
        <f>IF(AND(K346&lt;=$AY$10,N346&gt;=$AL$10),"Yellow","Blank")</f>
        <v>Blank</v>
      </c>
      <c r="AM358" t="str">
        <f>IF(AND(K346&lt;=$AZ$10,N346&gt;=$AM$10),"Yellow","Blank")</f>
        <v>Blank</v>
      </c>
    </row>
    <row r="359" spans="1:39" ht="12.75" customHeight="1" x14ac:dyDescent="0.25">
      <c r="A359" s="60" t="s">
        <v>15</v>
      </c>
      <c r="B359" s="61"/>
      <c r="C359" s="61"/>
      <c r="D359" s="61"/>
      <c r="E359" s="61"/>
      <c r="F359" s="61"/>
      <c r="G359" s="61"/>
      <c r="H359" s="61"/>
      <c r="I359" s="61"/>
      <c r="J359" s="61"/>
      <c r="K359" s="61"/>
      <c r="L359" s="61"/>
      <c r="M359" s="61"/>
      <c r="N359" s="59">
        <f t="shared" ref="N359" si="134">SUM(N351:O358)</f>
        <v>0</v>
      </c>
      <c r="O359" s="59"/>
    </row>
    <row r="360" spans="1:39" x14ac:dyDescent="0.2">
      <c r="A360" s="5"/>
      <c r="B360" s="5"/>
      <c r="C360" s="5"/>
      <c r="D360" s="5"/>
      <c r="E360" s="5"/>
      <c r="F360" s="5"/>
      <c r="G360" s="5"/>
      <c r="H360" s="5"/>
      <c r="I360" s="5"/>
      <c r="J360" s="5"/>
      <c r="K360" s="5"/>
      <c r="L360" s="5"/>
      <c r="M360" s="5"/>
      <c r="N360" s="5"/>
      <c r="O360" s="5"/>
    </row>
    <row r="361" spans="1:39" x14ac:dyDescent="0.2">
      <c r="A361" s="66" t="s">
        <v>35</v>
      </c>
      <c r="B361" s="67"/>
      <c r="C361" s="67"/>
      <c r="D361" s="67"/>
      <c r="E361" s="67"/>
      <c r="F361" s="67"/>
      <c r="G361" s="67"/>
      <c r="H361" s="67"/>
      <c r="I361" s="67"/>
      <c r="J361" s="67"/>
      <c r="K361" s="67"/>
      <c r="L361" s="67"/>
      <c r="M361" s="67"/>
      <c r="N361" s="67"/>
      <c r="O361" s="67"/>
    </row>
    <row r="362" spans="1:39" x14ac:dyDescent="0.2">
      <c r="A362" s="2" t="s">
        <v>2</v>
      </c>
      <c r="B362" s="2" t="s">
        <v>3</v>
      </c>
      <c r="C362" s="2" t="s">
        <v>4</v>
      </c>
      <c r="D362" s="2" t="s">
        <v>5</v>
      </c>
      <c r="E362" s="2" t="s">
        <v>6</v>
      </c>
      <c r="F362" s="2" t="s">
        <v>7</v>
      </c>
      <c r="G362" s="2" t="s">
        <v>8</v>
      </c>
      <c r="H362" s="2" t="s">
        <v>9</v>
      </c>
      <c r="I362" s="2" t="s">
        <v>10</v>
      </c>
      <c r="J362" s="2" t="s">
        <v>11</v>
      </c>
      <c r="K362" s="2" t="s">
        <v>12</v>
      </c>
      <c r="L362" s="2" t="s">
        <v>13</v>
      </c>
      <c r="M362" s="2" t="s">
        <v>14</v>
      </c>
      <c r="N362" s="79" t="s">
        <v>15</v>
      </c>
      <c r="O362" s="80"/>
    </row>
    <row r="363" spans="1:39" ht="13.5" x14ac:dyDescent="0.25">
      <c r="A363" s="3">
        <f>A351</f>
        <v>2023</v>
      </c>
      <c r="B363" s="13">
        <f>B351+B335+B319+B303+B287+B271+B255+B239+B223+B207+B191+B175+B159+B143+B127+B111+B95+B79+B63+B47+B31+B15</f>
        <v>0</v>
      </c>
      <c r="C363" s="23">
        <f t="shared" ref="C363:M363" si="135">C351+C335+C319+C303+C287+C271+C255+C239+C223+C207+C191+C175+C159+C143+C127+C111+C95+C79+C63+C47+C31+C15</f>
        <v>0</v>
      </c>
      <c r="D363" s="23">
        <f t="shared" si="135"/>
        <v>0</v>
      </c>
      <c r="E363" s="23">
        <f t="shared" si="135"/>
        <v>0</v>
      </c>
      <c r="F363" s="23">
        <f t="shared" si="135"/>
        <v>0</v>
      </c>
      <c r="G363" s="23">
        <f t="shared" si="135"/>
        <v>0</v>
      </c>
      <c r="H363" s="23">
        <f t="shared" si="135"/>
        <v>0</v>
      </c>
      <c r="I363" s="23">
        <f t="shared" si="135"/>
        <v>0</v>
      </c>
      <c r="J363" s="23">
        <f t="shared" si="135"/>
        <v>0</v>
      </c>
      <c r="K363" s="23">
        <f t="shared" si="135"/>
        <v>0</v>
      </c>
      <c r="L363" s="23">
        <f t="shared" si="135"/>
        <v>0</v>
      </c>
      <c r="M363" s="23">
        <f t="shared" si="135"/>
        <v>0</v>
      </c>
      <c r="N363" s="59">
        <f t="shared" ref="N363:N367" si="136">SUM(B363:M363)</f>
        <v>0</v>
      </c>
      <c r="O363" s="59"/>
      <c r="R363" s="86" t="s">
        <v>46</v>
      </c>
      <c r="S363" s="86"/>
      <c r="T363" s="86"/>
      <c r="U363" s="86"/>
      <c r="V363" s="86"/>
      <c r="W363" s="86"/>
    </row>
    <row r="364" spans="1:39" ht="13.5" x14ac:dyDescent="0.25">
      <c r="A364" s="3">
        <f t="shared" ref="A364:A370" si="137">A352</f>
        <v>2024</v>
      </c>
      <c r="B364" s="23">
        <f t="shared" ref="B364:M364" si="138">B352+B336+B320+B304+B288+B272+B256+B240+B224+B208+B192+B176+B160+B144+B128+B112+B96+B80+B64+B48+B32+B16</f>
        <v>0</v>
      </c>
      <c r="C364" s="23">
        <f t="shared" si="138"/>
        <v>0</v>
      </c>
      <c r="D364" s="23">
        <f t="shared" si="138"/>
        <v>0</v>
      </c>
      <c r="E364" s="23">
        <f t="shared" si="138"/>
        <v>0</v>
      </c>
      <c r="F364" s="23">
        <f t="shared" si="138"/>
        <v>0</v>
      </c>
      <c r="G364" s="23">
        <f t="shared" si="138"/>
        <v>0</v>
      </c>
      <c r="H364" s="23">
        <f t="shared" si="138"/>
        <v>0</v>
      </c>
      <c r="I364" s="23">
        <f t="shared" si="138"/>
        <v>0</v>
      </c>
      <c r="J364" s="23">
        <f t="shared" si="138"/>
        <v>0</v>
      </c>
      <c r="K364" s="23">
        <f t="shared" si="138"/>
        <v>0</v>
      </c>
      <c r="L364" s="23">
        <f t="shared" si="138"/>
        <v>0</v>
      </c>
      <c r="M364" s="23">
        <f t="shared" si="138"/>
        <v>0</v>
      </c>
      <c r="N364" s="59">
        <f t="shared" si="136"/>
        <v>0</v>
      </c>
      <c r="O364" s="59"/>
      <c r="P364" s="4" t="s">
        <v>26</v>
      </c>
      <c r="R364" s="86"/>
      <c r="S364" s="86"/>
      <c r="T364" s="86"/>
      <c r="U364" s="86"/>
      <c r="V364" s="86"/>
      <c r="W364" s="86"/>
    </row>
    <row r="365" spans="1:39" ht="13.5" x14ac:dyDescent="0.25">
      <c r="A365" s="3">
        <f t="shared" si="137"/>
        <v>2025</v>
      </c>
      <c r="B365" s="23">
        <f t="shared" ref="B365:M365" si="139">B353+B337+B321+B305+B289+B273+B257+B241+B225+B209+B193+B177+B161+B145+B129+B113+B97+B81+B65+B49+B33+B17</f>
        <v>0</v>
      </c>
      <c r="C365" s="23">
        <f t="shared" si="139"/>
        <v>0</v>
      </c>
      <c r="D365" s="23">
        <f t="shared" si="139"/>
        <v>0</v>
      </c>
      <c r="E365" s="23">
        <f t="shared" si="139"/>
        <v>0</v>
      </c>
      <c r="F365" s="23">
        <f t="shared" si="139"/>
        <v>0</v>
      </c>
      <c r="G365" s="23">
        <f t="shared" si="139"/>
        <v>0</v>
      </c>
      <c r="H365" s="23">
        <f t="shared" si="139"/>
        <v>0</v>
      </c>
      <c r="I365" s="23">
        <f t="shared" si="139"/>
        <v>0</v>
      </c>
      <c r="J365" s="23">
        <f t="shared" si="139"/>
        <v>0</v>
      </c>
      <c r="K365" s="23">
        <f t="shared" si="139"/>
        <v>0</v>
      </c>
      <c r="L365" s="23">
        <f t="shared" si="139"/>
        <v>0</v>
      </c>
      <c r="M365" s="23">
        <f t="shared" si="139"/>
        <v>0</v>
      </c>
      <c r="N365" s="59">
        <f t="shared" si="136"/>
        <v>0</v>
      </c>
      <c r="O365" s="59"/>
      <c r="R365" s="86"/>
      <c r="S365" s="86"/>
      <c r="T365" s="86"/>
      <c r="U365" s="86"/>
      <c r="V365" s="86"/>
      <c r="W365" s="86"/>
    </row>
    <row r="366" spans="1:39" ht="13.5" x14ac:dyDescent="0.25">
      <c r="A366" s="3">
        <f t="shared" si="137"/>
        <v>2026</v>
      </c>
      <c r="B366" s="23">
        <f t="shared" ref="B366:M366" si="140">B354+B338+B322+B306+B290+B274+B258+B242+B226+B210+B194+B178+B162+B146+B130+B114+B98+B82+B66+B50+B34+B18</f>
        <v>0</v>
      </c>
      <c r="C366" s="23">
        <f t="shared" si="140"/>
        <v>0</v>
      </c>
      <c r="D366" s="23">
        <f t="shared" si="140"/>
        <v>0</v>
      </c>
      <c r="E366" s="23">
        <f t="shared" si="140"/>
        <v>0</v>
      </c>
      <c r="F366" s="23">
        <f t="shared" si="140"/>
        <v>0</v>
      </c>
      <c r="G366" s="23">
        <f t="shared" si="140"/>
        <v>0</v>
      </c>
      <c r="H366" s="23">
        <f t="shared" si="140"/>
        <v>0</v>
      </c>
      <c r="I366" s="23">
        <f t="shared" si="140"/>
        <v>0</v>
      </c>
      <c r="J366" s="23">
        <f t="shared" si="140"/>
        <v>0</v>
      </c>
      <c r="K366" s="23">
        <f t="shared" si="140"/>
        <v>0</v>
      </c>
      <c r="L366" s="23">
        <f t="shared" si="140"/>
        <v>0</v>
      </c>
      <c r="M366" s="23">
        <f t="shared" si="140"/>
        <v>0</v>
      </c>
      <c r="N366" s="59">
        <f t="shared" si="136"/>
        <v>0</v>
      </c>
      <c r="O366" s="59"/>
      <c r="R366" s="86"/>
      <c r="S366" s="86"/>
      <c r="T366" s="86"/>
      <c r="U366" s="86"/>
      <c r="V366" s="86"/>
      <c r="W366" s="86"/>
    </row>
    <row r="367" spans="1:39" ht="13.5" x14ac:dyDescent="0.25">
      <c r="A367" s="3">
        <f t="shared" si="137"/>
        <v>2027</v>
      </c>
      <c r="B367" s="23">
        <f t="shared" ref="B367:M367" si="141">B355+B339+B323+B307+B291+B275+B259+B243+B227+B211+B195+B179+B163+B147+B131+B115+B99+B83+B67+B51+B35+B19</f>
        <v>0</v>
      </c>
      <c r="C367" s="23">
        <f t="shared" si="141"/>
        <v>0</v>
      </c>
      <c r="D367" s="23">
        <f t="shared" si="141"/>
        <v>0</v>
      </c>
      <c r="E367" s="23">
        <f t="shared" si="141"/>
        <v>0</v>
      </c>
      <c r="F367" s="23">
        <f t="shared" si="141"/>
        <v>0</v>
      </c>
      <c r="G367" s="23">
        <f t="shared" si="141"/>
        <v>0</v>
      </c>
      <c r="H367" s="23">
        <f t="shared" si="141"/>
        <v>0</v>
      </c>
      <c r="I367" s="23">
        <f t="shared" si="141"/>
        <v>0</v>
      </c>
      <c r="J367" s="23">
        <f t="shared" si="141"/>
        <v>0</v>
      </c>
      <c r="K367" s="23">
        <f t="shared" si="141"/>
        <v>0</v>
      </c>
      <c r="L367" s="23">
        <f t="shared" si="141"/>
        <v>0</v>
      </c>
      <c r="M367" s="23">
        <f t="shared" si="141"/>
        <v>0</v>
      </c>
      <c r="N367" s="59">
        <f t="shared" si="136"/>
        <v>0</v>
      </c>
      <c r="O367" s="59"/>
      <c r="R367" s="86"/>
      <c r="S367" s="86"/>
      <c r="T367" s="86"/>
      <c r="U367" s="86"/>
      <c r="V367" s="86"/>
      <c r="W367" s="86"/>
    </row>
    <row r="368" spans="1:39" ht="13.5" x14ac:dyDescent="0.25">
      <c r="A368" s="3">
        <f t="shared" si="137"/>
        <v>2028</v>
      </c>
      <c r="B368" s="23">
        <f t="shared" ref="B368:M368" si="142">B356+B340+B324+B308+B292+B276+B260+B244+B228+B212+B196+B180+B164+B148+B132+B116+B100+B84+B68+B52+B36+B20</f>
        <v>0</v>
      </c>
      <c r="C368" s="23">
        <f t="shared" si="142"/>
        <v>0</v>
      </c>
      <c r="D368" s="23">
        <f t="shared" si="142"/>
        <v>0</v>
      </c>
      <c r="E368" s="23">
        <f t="shared" si="142"/>
        <v>0</v>
      </c>
      <c r="F368" s="23">
        <f t="shared" si="142"/>
        <v>0</v>
      </c>
      <c r="G368" s="23">
        <f t="shared" si="142"/>
        <v>0</v>
      </c>
      <c r="H368" s="23">
        <f t="shared" si="142"/>
        <v>0</v>
      </c>
      <c r="I368" s="23">
        <f t="shared" si="142"/>
        <v>0</v>
      </c>
      <c r="J368" s="23">
        <f t="shared" si="142"/>
        <v>0</v>
      </c>
      <c r="K368" s="23">
        <f t="shared" si="142"/>
        <v>0</v>
      </c>
      <c r="L368" s="23">
        <f t="shared" si="142"/>
        <v>0</v>
      </c>
      <c r="M368" s="23">
        <f t="shared" si="142"/>
        <v>0</v>
      </c>
      <c r="N368" s="59">
        <f t="shared" ref="N368:N370" si="143">SUM(B368:M368)</f>
        <v>0</v>
      </c>
      <c r="O368" s="59"/>
      <c r="P368" s="24"/>
      <c r="R368" s="86"/>
      <c r="S368" s="86"/>
      <c r="T368" s="86"/>
      <c r="U368" s="86"/>
      <c r="V368" s="86"/>
      <c r="W368" s="86"/>
    </row>
    <row r="369" spans="1:23" ht="13.5" x14ac:dyDescent="0.25">
      <c r="A369" s="3">
        <f t="shared" si="137"/>
        <v>2029</v>
      </c>
      <c r="B369" s="23">
        <f t="shared" ref="B369:M369" si="144">B357+B341+B325+B309+B293+B277+B261+B245+B229+B213+B197+B181+B165+B149+B133+B117+B101+B85+B69+B53+B37+B21</f>
        <v>0</v>
      </c>
      <c r="C369" s="23">
        <f t="shared" si="144"/>
        <v>0</v>
      </c>
      <c r="D369" s="23">
        <f t="shared" si="144"/>
        <v>0</v>
      </c>
      <c r="E369" s="23">
        <f t="shared" si="144"/>
        <v>0</v>
      </c>
      <c r="F369" s="23">
        <f t="shared" si="144"/>
        <v>0</v>
      </c>
      <c r="G369" s="23">
        <f t="shared" si="144"/>
        <v>0</v>
      </c>
      <c r="H369" s="23">
        <f t="shared" si="144"/>
        <v>0</v>
      </c>
      <c r="I369" s="23">
        <f t="shared" si="144"/>
        <v>0</v>
      </c>
      <c r="J369" s="23">
        <f t="shared" si="144"/>
        <v>0</v>
      </c>
      <c r="K369" s="23">
        <f t="shared" si="144"/>
        <v>0</v>
      </c>
      <c r="L369" s="23">
        <f t="shared" si="144"/>
        <v>0</v>
      </c>
      <c r="M369" s="23">
        <f t="shared" si="144"/>
        <v>0</v>
      </c>
      <c r="N369" s="59">
        <f t="shared" si="143"/>
        <v>0</v>
      </c>
      <c r="O369" s="59"/>
      <c r="P369" s="1"/>
      <c r="R369" s="86"/>
      <c r="S369" s="86"/>
      <c r="T369" s="86"/>
      <c r="U369" s="86"/>
      <c r="V369" s="86"/>
      <c r="W369" s="86"/>
    </row>
    <row r="370" spans="1:23" ht="13.5" x14ac:dyDescent="0.25">
      <c r="A370" s="3">
        <f t="shared" si="137"/>
        <v>2030</v>
      </c>
      <c r="B370" s="23">
        <f t="shared" ref="B370:M370" si="145">B358+B342+B326+B310+B294+B278+B262+B246+B230+B214+B198+B182+B166+B150+B134+B118+B102+B86+B70+B54+B38+B22</f>
        <v>0</v>
      </c>
      <c r="C370" s="23">
        <f t="shared" si="145"/>
        <v>0</v>
      </c>
      <c r="D370" s="23">
        <f t="shared" si="145"/>
        <v>0</v>
      </c>
      <c r="E370" s="23">
        <f t="shared" si="145"/>
        <v>0</v>
      </c>
      <c r="F370" s="23">
        <f t="shared" si="145"/>
        <v>0</v>
      </c>
      <c r="G370" s="23">
        <f t="shared" si="145"/>
        <v>0</v>
      </c>
      <c r="H370" s="23">
        <f t="shared" si="145"/>
        <v>0</v>
      </c>
      <c r="I370" s="23">
        <f t="shared" si="145"/>
        <v>0</v>
      </c>
      <c r="J370" s="23">
        <f t="shared" si="145"/>
        <v>0</v>
      </c>
      <c r="K370" s="23">
        <f t="shared" si="145"/>
        <v>0</v>
      </c>
      <c r="L370" s="23">
        <f t="shared" si="145"/>
        <v>0</v>
      </c>
      <c r="M370" s="23">
        <f t="shared" si="145"/>
        <v>0</v>
      </c>
      <c r="N370" s="59">
        <f t="shared" si="143"/>
        <v>0</v>
      </c>
      <c r="O370" s="59"/>
      <c r="P370" s="1"/>
      <c r="R370" s="86"/>
      <c r="S370" s="86"/>
      <c r="T370" s="86"/>
      <c r="U370" s="86"/>
      <c r="V370" s="86"/>
      <c r="W370" s="86"/>
    </row>
    <row r="371" spans="1:23" ht="13.5" x14ac:dyDescent="0.25">
      <c r="A371" s="83" t="s">
        <v>15</v>
      </c>
      <c r="B371" s="84"/>
      <c r="C371" s="84"/>
      <c r="D371" s="84"/>
      <c r="E371" s="84"/>
      <c r="F371" s="84"/>
      <c r="G371" s="84"/>
      <c r="H371" s="84"/>
      <c r="I371" s="84"/>
      <c r="J371" s="84"/>
      <c r="K371" s="84"/>
      <c r="L371" s="84"/>
      <c r="M371" s="85"/>
      <c r="N371" s="59">
        <f>SUM(N363:O370)</f>
        <v>0</v>
      </c>
      <c r="O371" s="59"/>
      <c r="R371" s="86"/>
      <c r="S371" s="86"/>
      <c r="T371" s="86"/>
      <c r="U371" s="86"/>
      <c r="V371" s="86"/>
      <c r="W371" s="86"/>
    </row>
    <row r="372" spans="1:23" x14ac:dyDescent="0.2">
      <c r="A372" s="66" t="s">
        <v>36</v>
      </c>
      <c r="B372" s="67"/>
      <c r="C372" s="67"/>
      <c r="D372" s="67"/>
      <c r="E372" s="67"/>
      <c r="F372" s="67"/>
      <c r="G372" s="67"/>
      <c r="H372" s="67"/>
      <c r="I372" s="67"/>
      <c r="J372" s="67"/>
      <c r="K372" s="67"/>
      <c r="L372" s="67"/>
      <c r="M372" s="67"/>
      <c r="N372" s="67"/>
      <c r="O372" s="67"/>
    </row>
    <row r="373" spans="1:23" x14ac:dyDescent="0.2">
      <c r="A373" s="6" t="s">
        <v>2</v>
      </c>
      <c r="B373" s="6" t="s">
        <v>3</v>
      </c>
      <c r="C373" s="6" t="s">
        <v>4</v>
      </c>
      <c r="D373" s="6" t="s">
        <v>5</v>
      </c>
      <c r="E373" s="6" t="s">
        <v>6</v>
      </c>
      <c r="F373" s="6" t="s">
        <v>7</v>
      </c>
      <c r="G373" s="6" t="s">
        <v>8</v>
      </c>
      <c r="H373" s="6" t="s">
        <v>9</v>
      </c>
      <c r="I373" s="6" t="s">
        <v>10</v>
      </c>
      <c r="J373" s="6" t="s">
        <v>11</v>
      </c>
      <c r="K373" s="6" t="s">
        <v>12</v>
      </c>
      <c r="L373" s="6" t="s">
        <v>13</v>
      </c>
      <c r="M373" s="6" t="s">
        <v>14</v>
      </c>
      <c r="N373" s="81" t="s">
        <v>15</v>
      </c>
      <c r="O373" s="82"/>
    </row>
    <row r="374" spans="1:23" ht="13.5" x14ac:dyDescent="0.25">
      <c r="A374" s="3">
        <f>A363</f>
        <v>2023</v>
      </c>
      <c r="B374" s="13">
        <f>B363</f>
        <v>0</v>
      </c>
      <c r="C374" s="13">
        <f t="shared" ref="C374:C381" si="146">B374+C363</f>
        <v>0</v>
      </c>
      <c r="D374" s="13">
        <f t="shared" ref="D374:M374" si="147">C374+D363</f>
        <v>0</v>
      </c>
      <c r="E374" s="13">
        <f t="shared" si="147"/>
        <v>0</v>
      </c>
      <c r="F374" s="13">
        <f t="shared" si="147"/>
        <v>0</v>
      </c>
      <c r="G374" s="13">
        <f t="shared" si="147"/>
        <v>0</v>
      </c>
      <c r="H374" s="13">
        <f t="shared" si="147"/>
        <v>0</v>
      </c>
      <c r="I374" s="13">
        <f t="shared" si="147"/>
        <v>0</v>
      </c>
      <c r="J374" s="13">
        <f t="shared" si="147"/>
        <v>0</v>
      </c>
      <c r="K374" s="13">
        <f t="shared" si="147"/>
        <v>0</v>
      </c>
      <c r="L374" s="13">
        <f t="shared" si="147"/>
        <v>0</v>
      </c>
      <c r="M374" s="13">
        <f t="shared" si="147"/>
        <v>0</v>
      </c>
      <c r="N374" s="59">
        <f t="shared" ref="N374" si="148">M374</f>
        <v>0</v>
      </c>
      <c r="O374" s="59"/>
      <c r="R374" s="86" t="s">
        <v>47</v>
      </c>
      <c r="S374" s="86"/>
      <c r="T374" s="86"/>
      <c r="U374" s="86"/>
      <c r="V374" s="86"/>
      <c r="W374" s="86"/>
    </row>
    <row r="375" spans="1:23" ht="13.5" x14ac:dyDescent="0.25">
      <c r="A375" s="3">
        <f t="shared" ref="A375:A381" si="149">A364</f>
        <v>2024</v>
      </c>
      <c r="B375" s="13">
        <f>N374+B364</f>
        <v>0</v>
      </c>
      <c r="C375" s="13">
        <f t="shared" si="146"/>
        <v>0</v>
      </c>
      <c r="D375" s="13">
        <f t="shared" ref="D375:M375" si="150">C375+D364</f>
        <v>0</v>
      </c>
      <c r="E375" s="13">
        <f t="shared" si="150"/>
        <v>0</v>
      </c>
      <c r="F375" s="13">
        <f t="shared" si="150"/>
        <v>0</v>
      </c>
      <c r="G375" s="13">
        <f t="shared" si="150"/>
        <v>0</v>
      </c>
      <c r="H375" s="13">
        <f t="shared" si="150"/>
        <v>0</v>
      </c>
      <c r="I375" s="13">
        <f t="shared" si="150"/>
        <v>0</v>
      </c>
      <c r="J375" s="13">
        <f t="shared" si="150"/>
        <v>0</v>
      </c>
      <c r="K375" s="13">
        <f t="shared" si="150"/>
        <v>0</v>
      </c>
      <c r="L375" s="13">
        <f t="shared" si="150"/>
        <v>0</v>
      </c>
      <c r="M375" s="13">
        <f t="shared" si="150"/>
        <v>0</v>
      </c>
      <c r="N375" s="59">
        <f t="shared" ref="N375:N381" si="151">M375</f>
        <v>0</v>
      </c>
      <c r="O375" s="59"/>
      <c r="R375" s="86"/>
      <c r="S375" s="86"/>
      <c r="T375" s="86"/>
      <c r="U375" s="86"/>
      <c r="V375" s="86"/>
      <c r="W375" s="86"/>
    </row>
    <row r="376" spans="1:23" ht="13.5" x14ac:dyDescent="0.25">
      <c r="A376" s="3">
        <f t="shared" si="149"/>
        <v>2025</v>
      </c>
      <c r="B376" s="13">
        <f>N375+B365</f>
        <v>0</v>
      </c>
      <c r="C376" s="13">
        <f t="shared" si="146"/>
        <v>0</v>
      </c>
      <c r="D376" s="13">
        <f t="shared" ref="D376:M376" si="152">C376+D365</f>
        <v>0</v>
      </c>
      <c r="E376" s="13">
        <f t="shared" si="152"/>
        <v>0</v>
      </c>
      <c r="F376" s="13">
        <f t="shared" si="152"/>
        <v>0</v>
      </c>
      <c r="G376" s="13">
        <f t="shared" si="152"/>
        <v>0</v>
      </c>
      <c r="H376" s="13">
        <f t="shared" si="152"/>
        <v>0</v>
      </c>
      <c r="I376" s="13">
        <f t="shared" si="152"/>
        <v>0</v>
      </c>
      <c r="J376" s="13">
        <f t="shared" si="152"/>
        <v>0</v>
      </c>
      <c r="K376" s="13">
        <f t="shared" si="152"/>
        <v>0</v>
      </c>
      <c r="L376" s="13">
        <f t="shared" si="152"/>
        <v>0</v>
      </c>
      <c r="M376" s="13">
        <f t="shared" si="152"/>
        <v>0</v>
      </c>
      <c r="N376" s="59">
        <f t="shared" si="151"/>
        <v>0</v>
      </c>
      <c r="O376" s="59"/>
      <c r="R376" s="86"/>
      <c r="S376" s="86"/>
      <c r="T376" s="86"/>
      <c r="U376" s="86"/>
      <c r="V376" s="86"/>
      <c r="W376" s="86"/>
    </row>
    <row r="377" spans="1:23" ht="13.5" x14ac:dyDescent="0.25">
      <c r="A377" s="3">
        <f t="shared" si="149"/>
        <v>2026</v>
      </c>
      <c r="B377" s="13">
        <f>N376+B366</f>
        <v>0</v>
      </c>
      <c r="C377" s="13">
        <f t="shared" si="146"/>
        <v>0</v>
      </c>
      <c r="D377" s="13">
        <f t="shared" ref="D377:M377" si="153">C377+D366</f>
        <v>0</v>
      </c>
      <c r="E377" s="13">
        <f t="shared" si="153"/>
        <v>0</v>
      </c>
      <c r="F377" s="13">
        <f t="shared" si="153"/>
        <v>0</v>
      </c>
      <c r="G377" s="13">
        <f t="shared" si="153"/>
        <v>0</v>
      </c>
      <c r="H377" s="13">
        <f t="shared" si="153"/>
        <v>0</v>
      </c>
      <c r="I377" s="13">
        <f t="shared" si="153"/>
        <v>0</v>
      </c>
      <c r="J377" s="13">
        <f t="shared" si="153"/>
        <v>0</v>
      </c>
      <c r="K377" s="13">
        <f t="shared" si="153"/>
        <v>0</v>
      </c>
      <c r="L377" s="13">
        <f t="shared" si="153"/>
        <v>0</v>
      </c>
      <c r="M377" s="13">
        <f t="shared" si="153"/>
        <v>0</v>
      </c>
      <c r="N377" s="59">
        <f t="shared" si="151"/>
        <v>0</v>
      </c>
      <c r="O377" s="59"/>
      <c r="R377" s="86"/>
      <c r="S377" s="86"/>
      <c r="T377" s="86"/>
      <c r="U377" s="86"/>
      <c r="V377" s="86"/>
      <c r="W377" s="86"/>
    </row>
    <row r="378" spans="1:23" ht="13.5" x14ac:dyDescent="0.25">
      <c r="A378" s="3">
        <f t="shared" si="149"/>
        <v>2027</v>
      </c>
      <c r="B378" s="13">
        <f>N377+B367</f>
        <v>0</v>
      </c>
      <c r="C378" s="13">
        <f t="shared" si="146"/>
        <v>0</v>
      </c>
      <c r="D378" s="13">
        <f t="shared" ref="D378:M378" si="154">C378+D367</f>
        <v>0</v>
      </c>
      <c r="E378" s="13">
        <f t="shared" si="154"/>
        <v>0</v>
      </c>
      <c r="F378" s="13">
        <f t="shared" si="154"/>
        <v>0</v>
      </c>
      <c r="G378" s="13">
        <f t="shared" si="154"/>
        <v>0</v>
      </c>
      <c r="H378" s="13">
        <f t="shared" si="154"/>
        <v>0</v>
      </c>
      <c r="I378" s="13">
        <f t="shared" si="154"/>
        <v>0</v>
      </c>
      <c r="J378" s="13">
        <f t="shared" si="154"/>
        <v>0</v>
      </c>
      <c r="K378" s="13">
        <f t="shared" si="154"/>
        <v>0</v>
      </c>
      <c r="L378" s="13">
        <f t="shared" si="154"/>
        <v>0</v>
      </c>
      <c r="M378" s="13">
        <f t="shared" si="154"/>
        <v>0</v>
      </c>
      <c r="N378" s="59">
        <f t="shared" si="151"/>
        <v>0</v>
      </c>
      <c r="O378" s="59"/>
      <c r="R378" s="86"/>
      <c r="S378" s="86"/>
      <c r="T378" s="86"/>
      <c r="U378" s="86"/>
      <c r="V378" s="86"/>
      <c r="W378" s="86"/>
    </row>
    <row r="379" spans="1:23" ht="13.5" x14ac:dyDescent="0.25">
      <c r="A379" s="3">
        <f t="shared" si="149"/>
        <v>2028</v>
      </c>
      <c r="B379" s="34">
        <f>M378+B368</f>
        <v>0</v>
      </c>
      <c r="C379" s="34">
        <f t="shared" si="146"/>
        <v>0</v>
      </c>
      <c r="D379" s="34">
        <f t="shared" ref="D379:M379" si="155">C379+D368</f>
        <v>0</v>
      </c>
      <c r="E379" s="34">
        <f t="shared" si="155"/>
        <v>0</v>
      </c>
      <c r="F379" s="34">
        <f t="shared" si="155"/>
        <v>0</v>
      </c>
      <c r="G379" s="34">
        <f t="shared" si="155"/>
        <v>0</v>
      </c>
      <c r="H379" s="34">
        <f t="shared" si="155"/>
        <v>0</v>
      </c>
      <c r="I379" s="34">
        <f t="shared" si="155"/>
        <v>0</v>
      </c>
      <c r="J379" s="34">
        <f t="shared" si="155"/>
        <v>0</v>
      </c>
      <c r="K379" s="34">
        <f t="shared" si="155"/>
        <v>0</v>
      </c>
      <c r="L379" s="34">
        <f t="shared" si="155"/>
        <v>0</v>
      </c>
      <c r="M379" s="34">
        <f t="shared" si="155"/>
        <v>0</v>
      </c>
      <c r="N379" s="59">
        <f t="shared" si="151"/>
        <v>0</v>
      </c>
      <c r="O379" s="59"/>
      <c r="P379" s="24"/>
      <c r="R379" s="86"/>
      <c r="S379" s="86"/>
      <c r="T379" s="86"/>
      <c r="U379" s="86"/>
      <c r="V379" s="86"/>
      <c r="W379" s="86"/>
    </row>
    <row r="380" spans="1:23" ht="13.5" x14ac:dyDescent="0.25">
      <c r="A380" s="3">
        <f t="shared" si="149"/>
        <v>2029</v>
      </c>
      <c r="B380" s="34">
        <f>M379+B369</f>
        <v>0</v>
      </c>
      <c r="C380" s="34">
        <f t="shared" si="146"/>
        <v>0</v>
      </c>
      <c r="D380" s="34">
        <f t="shared" ref="D380:M380" si="156">C380+D369</f>
        <v>0</v>
      </c>
      <c r="E380" s="34">
        <f t="shared" si="156"/>
        <v>0</v>
      </c>
      <c r="F380" s="34">
        <f t="shared" si="156"/>
        <v>0</v>
      </c>
      <c r="G380" s="34">
        <f t="shared" si="156"/>
        <v>0</v>
      </c>
      <c r="H380" s="34">
        <f t="shared" si="156"/>
        <v>0</v>
      </c>
      <c r="I380" s="34">
        <f t="shared" si="156"/>
        <v>0</v>
      </c>
      <c r="J380" s="34">
        <f t="shared" si="156"/>
        <v>0</v>
      </c>
      <c r="K380" s="34">
        <f t="shared" si="156"/>
        <v>0</v>
      </c>
      <c r="L380" s="34">
        <f t="shared" si="156"/>
        <v>0</v>
      </c>
      <c r="M380" s="34">
        <f t="shared" si="156"/>
        <v>0</v>
      </c>
      <c r="N380" s="59">
        <f t="shared" si="151"/>
        <v>0</v>
      </c>
      <c r="O380" s="59"/>
      <c r="P380" s="1"/>
      <c r="R380" s="86"/>
      <c r="S380" s="86"/>
      <c r="T380" s="86"/>
      <c r="U380" s="86"/>
      <c r="V380" s="86"/>
      <c r="W380" s="86"/>
    </row>
    <row r="381" spans="1:23" ht="13.5" x14ac:dyDescent="0.25">
      <c r="A381" s="3">
        <f t="shared" si="149"/>
        <v>2030</v>
      </c>
      <c r="B381" s="34">
        <f>M380+B370</f>
        <v>0</v>
      </c>
      <c r="C381" s="34">
        <f t="shared" si="146"/>
        <v>0</v>
      </c>
      <c r="D381" s="34">
        <f t="shared" ref="D381:M381" si="157">C381+D370</f>
        <v>0</v>
      </c>
      <c r="E381" s="34">
        <f t="shared" si="157"/>
        <v>0</v>
      </c>
      <c r="F381" s="34">
        <f t="shared" si="157"/>
        <v>0</v>
      </c>
      <c r="G381" s="34">
        <f t="shared" si="157"/>
        <v>0</v>
      </c>
      <c r="H381" s="34">
        <f t="shared" si="157"/>
        <v>0</v>
      </c>
      <c r="I381" s="34">
        <f t="shared" si="157"/>
        <v>0</v>
      </c>
      <c r="J381" s="34">
        <f t="shared" si="157"/>
        <v>0</v>
      </c>
      <c r="K381" s="34">
        <f t="shared" si="157"/>
        <v>0</v>
      </c>
      <c r="L381" s="34">
        <f t="shared" si="157"/>
        <v>0</v>
      </c>
      <c r="M381" s="34">
        <f t="shared" si="157"/>
        <v>0</v>
      </c>
      <c r="N381" s="59">
        <f t="shared" si="151"/>
        <v>0</v>
      </c>
      <c r="O381" s="59"/>
      <c r="P381" s="1"/>
      <c r="R381" s="86"/>
      <c r="S381" s="86"/>
      <c r="T381" s="86"/>
      <c r="U381" s="86"/>
      <c r="V381" s="86"/>
      <c r="W381" s="86"/>
    </row>
    <row r="382" spans="1:23" ht="13.5" x14ac:dyDescent="0.25">
      <c r="A382" s="60" t="s">
        <v>15</v>
      </c>
      <c r="B382" s="61"/>
      <c r="C382" s="61"/>
      <c r="D382" s="61"/>
      <c r="E382" s="61"/>
      <c r="F382" s="61"/>
      <c r="G382" s="61"/>
      <c r="H382" s="61"/>
      <c r="I382" s="61"/>
      <c r="J382" s="61"/>
      <c r="K382" s="61"/>
      <c r="L382" s="61"/>
      <c r="M382" s="61"/>
      <c r="N382" s="59">
        <f>N381</f>
        <v>0</v>
      </c>
      <c r="O382" s="59"/>
      <c r="R382" s="86"/>
      <c r="S382" s="86"/>
      <c r="T382" s="86"/>
      <c r="U382" s="86"/>
      <c r="V382" s="86"/>
      <c r="W382" s="86"/>
    </row>
    <row r="383" spans="1:23" x14ac:dyDescent="0.2">
      <c r="A383" s="5"/>
      <c r="B383" s="5"/>
      <c r="C383" s="5"/>
      <c r="D383" s="5"/>
      <c r="E383" s="5"/>
      <c r="F383" s="5"/>
      <c r="G383" s="5"/>
      <c r="H383" s="5"/>
      <c r="I383" s="5"/>
      <c r="J383" s="5"/>
      <c r="K383" s="5"/>
      <c r="L383" s="5"/>
      <c r="M383" s="5"/>
      <c r="N383" s="5"/>
      <c r="O383" s="5"/>
    </row>
    <row r="384" spans="1:23" ht="12.75" customHeight="1" x14ac:dyDescent="0.2">
      <c r="A384" s="60" t="s">
        <v>42</v>
      </c>
      <c r="B384" s="61"/>
      <c r="C384" s="61"/>
      <c r="D384" s="61"/>
      <c r="E384" s="61"/>
      <c r="F384" s="61"/>
      <c r="G384" s="61"/>
      <c r="H384" s="61"/>
      <c r="I384" s="61"/>
      <c r="J384" s="61"/>
      <c r="K384" s="61"/>
      <c r="L384" s="61"/>
      <c r="M384" s="89">
        <f>'Scope and Objectives'!A9</f>
        <v>999000</v>
      </c>
      <c r="N384" s="89"/>
      <c r="O384" s="89"/>
      <c r="R384" s="86" t="s">
        <v>43</v>
      </c>
      <c r="S384" s="86"/>
      <c r="T384" s="86"/>
      <c r="U384" s="86"/>
      <c r="V384" s="86"/>
      <c r="W384" s="86"/>
    </row>
    <row r="385" spans="1:23" ht="12.75" hidden="1" customHeight="1" x14ac:dyDescent="0.2">
      <c r="A385" s="60" t="s">
        <v>16</v>
      </c>
      <c r="B385" s="61"/>
      <c r="C385" s="61"/>
      <c r="D385" s="61"/>
      <c r="E385" s="61"/>
      <c r="F385" s="61"/>
      <c r="G385" s="61"/>
      <c r="H385" s="61"/>
      <c r="I385" s="61"/>
      <c r="J385" s="61"/>
      <c r="K385" s="61"/>
      <c r="L385" s="61"/>
      <c r="M385" s="88">
        <f>0</f>
        <v>0</v>
      </c>
      <c r="N385" s="88"/>
      <c r="O385" s="88"/>
      <c r="R385" s="15"/>
      <c r="S385" s="15"/>
      <c r="T385" s="15"/>
      <c r="U385" s="15"/>
      <c r="V385" s="15"/>
      <c r="W385" s="15"/>
    </row>
    <row r="386" spans="1:23" ht="12.75" customHeight="1" x14ac:dyDescent="0.2">
      <c r="A386" s="60" t="s">
        <v>49</v>
      </c>
      <c r="B386" s="61"/>
      <c r="C386" s="61"/>
      <c r="D386" s="61"/>
      <c r="E386" s="61"/>
      <c r="F386" s="61"/>
      <c r="G386" s="61"/>
      <c r="H386" s="61"/>
      <c r="I386" s="61"/>
      <c r="J386" s="61"/>
      <c r="K386" s="61"/>
      <c r="L386" s="61"/>
      <c r="M386" s="89">
        <f>N382</f>
        <v>0</v>
      </c>
      <c r="N386" s="89"/>
      <c r="O386" s="89"/>
      <c r="R386" s="86" t="s">
        <v>44</v>
      </c>
      <c r="S386" s="86"/>
      <c r="T386" s="86"/>
      <c r="U386" s="86"/>
      <c r="V386" s="86"/>
      <c r="W386" s="86"/>
    </row>
    <row r="387" spans="1:23" ht="12.75" customHeight="1" x14ac:dyDescent="0.2">
      <c r="A387" s="60" t="s">
        <v>48</v>
      </c>
      <c r="B387" s="61"/>
      <c r="C387" s="61"/>
      <c r="D387" s="61"/>
      <c r="E387" s="61"/>
      <c r="F387" s="61"/>
      <c r="G387" s="61"/>
      <c r="H387" s="61"/>
      <c r="I387" s="61"/>
      <c r="J387" s="61"/>
      <c r="K387" s="61"/>
      <c r="L387" s="61"/>
      <c r="M387" s="89">
        <f>M384-M386</f>
        <v>999000</v>
      </c>
      <c r="N387" s="89"/>
      <c r="O387" s="89"/>
      <c r="R387" s="87" t="s">
        <v>45</v>
      </c>
      <c r="S387" s="87"/>
      <c r="T387" s="87"/>
      <c r="U387" s="87"/>
      <c r="V387" s="87"/>
      <c r="W387" s="87"/>
    </row>
    <row r="388" spans="1:23" x14ac:dyDescent="0.2">
      <c r="R388" s="87"/>
      <c r="S388" s="87"/>
      <c r="T388" s="87"/>
      <c r="U388" s="87"/>
      <c r="V388" s="87"/>
      <c r="W388" s="87"/>
    </row>
    <row r="389" spans="1:23" x14ac:dyDescent="0.2">
      <c r="R389" s="87"/>
      <c r="S389" s="87"/>
      <c r="T389" s="87"/>
      <c r="U389" s="87"/>
      <c r="V389" s="87"/>
      <c r="W389" s="87"/>
    </row>
    <row r="390" spans="1:23" x14ac:dyDescent="0.2">
      <c r="R390" s="87"/>
      <c r="S390" s="87"/>
      <c r="T390" s="87"/>
      <c r="U390" s="87"/>
      <c r="V390" s="87"/>
      <c r="W390" s="87"/>
    </row>
    <row r="391" spans="1:23" x14ac:dyDescent="0.2">
      <c r="R391" s="87"/>
      <c r="S391" s="87"/>
      <c r="T391" s="87"/>
      <c r="U391" s="87"/>
      <c r="V391" s="87"/>
      <c r="W391" s="87"/>
    </row>
  </sheetData>
  <mergeCells count="563">
    <mergeCell ref="A1:O1"/>
    <mergeCell ref="N116:O116"/>
    <mergeCell ref="N117:O117"/>
    <mergeCell ref="N118:O118"/>
    <mergeCell ref="A119:M119"/>
    <mergeCell ref="N119:O119"/>
    <mergeCell ref="A107:B107"/>
    <mergeCell ref="C107:O107"/>
    <mergeCell ref="A108:B108"/>
    <mergeCell ref="C108:O108"/>
    <mergeCell ref="A109:O109"/>
    <mergeCell ref="N110:O110"/>
    <mergeCell ref="N111:O111"/>
    <mergeCell ref="N114:O114"/>
    <mergeCell ref="N115:O115"/>
    <mergeCell ref="N99:O99"/>
    <mergeCell ref="N100:O100"/>
    <mergeCell ref="N101:O101"/>
    <mergeCell ref="N102:O102"/>
    <mergeCell ref="A103:M103"/>
    <mergeCell ref="N103:O103"/>
    <mergeCell ref="A105:B105"/>
    <mergeCell ref="C105:O105"/>
    <mergeCell ref="A106:B106"/>
    <mergeCell ref="D106:E106"/>
    <mergeCell ref="F106:I106"/>
    <mergeCell ref="K106:L106"/>
    <mergeCell ref="N106:O106"/>
    <mergeCell ref="F90:I90"/>
    <mergeCell ref="K90:L90"/>
    <mergeCell ref="N90:O90"/>
    <mergeCell ref="A91:B91"/>
    <mergeCell ref="C91:O91"/>
    <mergeCell ref="A92:B92"/>
    <mergeCell ref="C92:O92"/>
    <mergeCell ref="A93:O93"/>
    <mergeCell ref="N94:O94"/>
    <mergeCell ref="N356:O356"/>
    <mergeCell ref="N357:O357"/>
    <mergeCell ref="N358:O358"/>
    <mergeCell ref="N368:O368"/>
    <mergeCell ref="N369:O369"/>
    <mergeCell ref="N370:O370"/>
    <mergeCell ref="N379:O379"/>
    <mergeCell ref="N380:O380"/>
    <mergeCell ref="N381:O381"/>
    <mergeCell ref="N324:O324"/>
    <mergeCell ref="N325:O325"/>
    <mergeCell ref="N326:O326"/>
    <mergeCell ref="N318:O318"/>
    <mergeCell ref="N319:O319"/>
    <mergeCell ref="N320:O320"/>
    <mergeCell ref="N321:O321"/>
    <mergeCell ref="N322:O322"/>
    <mergeCell ref="N323:O323"/>
    <mergeCell ref="N228:O228"/>
    <mergeCell ref="N229:O229"/>
    <mergeCell ref="N230:O230"/>
    <mergeCell ref="N244:O244"/>
    <mergeCell ref="N245:O245"/>
    <mergeCell ref="N246:O246"/>
    <mergeCell ref="N260:O260"/>
    <mergeCell ref="N227:O227"/>
    <mergeCell ref="N225:O225"/>
    <mergeCell ref="N234:O234"/>
    <mergeCell ref="N52:O52"/>
    <mergeCell ref="N53:O53"/>
    <mergeCell ref="N68:O68"/>
    <mergeCell ref="N54:O54"/>
    <mergeCell ref="N69:O69"/>
    <mergeCell ref="N70:O70"/>
    <mergeCell ref="C203:O203"/>
    <mergeCell ref="K170:L170"/>
    <mergeCell ref="N170:O170"/>
    <mergeCell ref="A173:O173"/>
    <mergeCell ref="A172:B172"/>
    <mergeCell ref="C172:O172"/>
    <mergeCell ref="A167:M167"/>
    <mergeCell ref="N143:O143"/>
    <mergeCell ref="N161:O161"/>
    <mergeCell ref="N162:O162"/>
    <mergeCell ref="N163:O163"/>
    <mergeCell ref="N159:O159"/>
    <mergeCell ref="N160:O160"/>
    <mergeCell ref="N151:O151"/>
    <mergeCell ref="A89:B89"/>
    <mergeCell ref="C89:O89"/>
    <mergeCell ref="A90:B90"/>
    <mergeCell ref="D90:E90"/>
    <mergeCell ref="A331:B331"/>
    <mergeCell ref="C331:O331"/>
    <mergeCell ref="A332:B332"/>
    <mergeCell ref="C332:O332"/>
    <mergeCell ref="A333:O333"/>
    <mergeCell ref="A313:B313"/>
    <mergeCell ref="C313:O313"/>
    <mergeCell ref="A314:B314"/>
    <mergeCell ref="D314:E314"/>
    <mergeCell ref="F314:I314"/>
    <mergeCell ref="K314:L314"/>
    <mergeCell ref="N314:O314"/>
    <mergeCell ref="A315:B315"/>
    <mergeCell ref="C315:O315"/>
    <mergeCell ref="A316:B316"/>
    <mergeCell ref="C316:O316"/>
    <mergeCell ref="A317:O317"/>
    <mergeCell ref="A329:B329"/>
    <mergeCell ref="C329:O329"/>
    <mergeCell ref="A330:B330"/>
    <mergeCell ref="D330:E330"/>
    <mergeCell ref="F330:I330"/>
    <mergeCell ref="K330:L330"/>
    <mergeCell ref="N330:O330"/>
    <mergeCell ref="R384:W384"/>
    <mergeCell ref="R386:W386"/>
    <mergeCell ref="R387:W391"/>
    <mergeCell ref="R363:W371"/>
    <mergeCell ref="R374:W382"/>
    <mergeCell ref="M385:O385"/>
    <mergeCell ref="M386:O386"/>
    <mergeCell ref="M387:O387"/>
    <mergeCell ref="N382:O382"/>
    <mergeCell ref="A382:M382"/>
    <mergeCell ref="M384:O384"/>
    <mergeCell ref="A327:M327"/>
    <mergeCell ref="N327:O327"/>
    <mergeCell ref="A283:B283"/>
    <mergeCell ref="C283:O283"/>
    <mergeCell ref="A284:B284"/>
    <mergeCell ref="C284:O284"/>
    <mergeCell ref="A285:O285"/>
    <mergeCell ref="A297:B297"/>
    <mergeCell ref="C297:O297"/>
    <mergeCell ref="A298:B298"/>
    <mergeCell ref="D298:E298"/>
    <mergeCell ref="F298:I298"/>
    <mergeCell ref="K298:L298"/>
    <mergeCell ref="N298:O298"/>
    <mergeCell ref="N311:O311"/>
    <mergeCell ref="N286:O286"/>
    <mergeCell ref="N287:O287"/>
    <mergeCell ref="N288:O288"/>
    <mergeCell ref="N292:O292"/>
    <mergeCell ref="N293:O293"/>
    <mergeCell ref="N294:O294"/>
    <mergeCell ref="N308:O308"/>
    <mergeCell ref="N309:O309"/>
    <mergeCell ref="N310:O310"/>
    <mergeCell ref="A267:B267"/>
    <mergeCell ref="C267:O267"/>
    <mergeCell ref="A268:B268"/>
    <mergeCell ref="C268:O268"/>
    <mergeCell ref="A269:O269"/>
    <mergeCell ref="A281:B281"/>
    <mergeCell ref="C281:O281"/>
    <mergeCell ref="A282:B282"/>
    <mergeCell ref="D282:E282"/>
    <mergeCell ref="F282:I282"/>
    <mergeCell ref="K282:L282"/>
    <mergeCell ref="N282:O282"/>
    <mergeCell ref="N270:O270"/>
    <mergeCell ref="N271:O271"/>
    <mergeCell ref="N272:O272"/>
    <mergeCell ref="N273:O273"/>
    <mergeCell ref="N274:O274"/>
    <mergeCell ref="N275:O275"/>
    <mergeCell ref="A279:M279"/>
    <mergeCell ref="N279:O279"/>
    <mergeCell ref="N276:O276"/>
    <mergeCell ref="N277:O277"/>
    <mergeCell ref="N278:O278"/>
    <mergeCell ref="A251:B251"/>
    <mergeCell ref="C251:O251"/>
    <mergeCell ref="A252:B252"/>
    <mergeCell ref="C252:O252"/>
    <mergeCell ref="A253:O253"/>
    <mergeCell ref="A265:B265"/>
    <mergeCell ref="C265:O265"/>
    <mergeCell ref="A266:B266"/>
    <mergeCell ref="D266:E266"/>
    <mergeCell ref="F266:I266"/>
    <mergeCell ref="K266:L266"/>
    <mergeCell ref="N266:O266"/>
    <mergeCell ref="N254:O254"/>
    <mergeCell ref="N255:O255"/>
    <mergeCell ref="N256:O256"/>
    <mergeCell ref="N257:O257"/>
    <mergeCell ref="N258:O258"/>
    <mergeCell ref="N259:O259"/>
    <mergeCell ref="A263:M263"/>
    <mergeCell ref="N263:O263"/>
    <mergeCell ref="N261:O261"/>
    <mergeCell ref="N262:O262"/>
    <mergeCell ref="A235:B235"/>
    <mergeCell ref="C235:O235"/>
    <mergeCell ref="A236:B236"/>
    <mergeCell ref="C236:O236"/>
    <mergeCell ref="A237:O237"/>
    <mergeCell ref="A249:B249"/>
    <mergeCell ref="C249:O249"/>
    <mergeCell ref="A250:B250"/>
    <mergeCell ref="D250:E250"/>
    <mergeCell ref="F250:I250"/>
    <mergeCell ref="K250:L250"/>
    <mergeCell ref="N250:O250"/>
    <mergeCell ref="A218:B218"/>
    <mergeCell ref="D218:E218"/>
    <mergeCell ref="F218:I218"/>
    <mergeCell ref="K218:L218"/>
    <mergeCell ref="N218:O218"/>
    <mergeCell ref="N66:O66"/>
    <mergeCell ref="A73:B73"/>
    <mergeCell ref="C73:O73"/>
    <mergeCell ref="A74:B74"/>
    <mergeCell ref="D74:E74"/>
    <mergeCell ref="A75:B75"/>
    <mergeCell ref="C75:O75"/>
    <mergeCell ref="A76:B76"/>
    <mergeCell ref="C76:O76"/>
    <mergeCell ref="A77:O77"/>
    <mergeCell ref="N78:O78"/>
    <mergeCell ref="N79:O79"/>
    <mergeCell ref="N80:O80"/>
    <mergeCell ref="N81:O81"/>
    <mergeCell ref="N82:O82"/>
    <mergeCell ref="N83:O83"/>
    <mergeCell ref="A87:M87"/>
    <mergeCell ref="N97:O97"/>
    <mergeCell ref="A203:B203"/>
    <mergeCell ref="A204:B204"/>
    <mergeCell ref="C204:O204"/>
    <mergeCell ref="A205:O205"/>
    <mergeCell ref="F74:I74"/>
    <mergeCell ref="K74:L74"/>
    <mergeCell ref="N74:O74"/>
    <mergeCell ref="N71:O71"/>
    <mergeCell ref="N98:O98"/>
    <mergeCell ref="N112:O112"/>
    <mergeCell ref="N113:O113"/>
    <mergeCell ref="N84:O84"/>
    <mergeCell ref="N85:O85"/>
    <mergeCell ref="N86:O86"/>
    <mergeCell ref="N132:O132"/>
    <mergeCell ref="N133:O133"/>
    <mergeCell ref="N134:O134"/>
    <mergeCell ref="N148:O148"/>
    <mergeCell ref="N149:O149"/>
    <mergeCell ref="A171:B171"/>
    <mergeCell ref="C171:O171"/>
    <mergeCell ref="A169:B169"/>
    <mergeCell ref="C169:O169"/>
    <mergeCell ref="D170:E170"/>
    <mergeCell ref="F170:I170"/>
    <mergeCell ref="A170:B170"/>
    <mergeCell ref="A155:B155"/>
    <mergeCell ref="C155:O155"/>
    <mergeCell ref="A156:B156"/>
    <mergeCell ref="C156:O156"/>
    <mergeCell ref="A157:O157"/>
    <mergeCell ref="N167:O167"/>
    <mergeCell ref="N150:O150"/>
    <mergeCell ref="N164:O164"/>
    <mergeCell ref="N165:O165"/>
    <mergeCell ref="N166:O166"/>
    <mergeCell ref="A10:B10"/>
    <mergeCell ref="N10:O10"/>
    <mergeCell ref="A12:B12"/>
    <mergeCell ref="C12:O12"/>
    <mergeCell ref="A13:O13"/>
    <mergeCell ref="A121:B121"/>
    <mergeCell ref="C121:O121"/>
    <mergeCell ref="A122:B122"/>
    <mergeCell ref="D122:E122"/>
    <mergeCell ref="F122:I122"/>
    <mergeCell ref="K122:L122"/>
    <mergeCell ref="N122:O122"/>
    <mergeCell ref="A41:B41"/>
    <mergeCell ref="C41:O41"/>
    <mergeCell ref="A42:B42"/>
    <mergeCell ref="D42:E42"/>
    <mergeCell ref="F42:I42"/>
    <mergeCell ref="K42:L42"/>
    <mergeCell ref="N42:O42"/>
    <mergeCell ref="A43:B43"/>
    <mergeCell ref="C43:O43"/>
    <mergeCell ref="A26:B26"/>
    <mergeCell ref="D26:E26"/>
    <mergeCell ref="F26:I26"/>
    <mergeCell ref="N336:O336"/>
    <mergeCell ref="N337:O337"/>
    <mergeCell ref="N338:O338"/>
    <mergeCell ref="N339:O339"/>
    <mergeCell ref="A343:M343"/>
    <mergeCell ref="N343:O343"/>
    <mergeCell ref="A348:B348"/>
    <mergeCell ref="C348:O348"/>
    <mergeCell ref="A345:B345"/>
    <mergeCell ref="C345:O345"/>
    <mergeCell ref="A346:B346"/>
    <mergeCell ref="D346:E346"/>
    <mergeCell ref="F346:I346"/>
    <mergeCell ref="C347:O347"/>
    <mergeCell ref="A347:B347"/>
    <mergeCell ref="N346:O346"/>
    <mergeCell ref="K346:L346"/>
    <mergeCell ref="N340:O340"/>
    <mergeCell ref="N341:O341"/>
    <mergeCell ref="N342:O342"/>
    <mergeCell ref="A60:B60"/>
    <mergeCell ref="N247:O247"/>
    <mergeCell ref="C59:O59"/>
    <mergeCell ref="N222:O222"/>
    <mergeCell ref="N289:O289"/>
    <mergeCell ref="N290:O290"/>
    <mergeCell ref="N291:O291"/>
    <mergeCell ref="A295:M295"/>
    <mergeCell ref="N295:O295"/>
    <mergeCell ref="C60:O60"/>
    <mergeCell ref="A61:O61"/>
    <mergeCell ref="A123:B123"/>
    <mergeCell ref="C123:O123"/>
    <mergeCell ref="A124:B124"/>
    <mergeCell ref="C124:O124"/>
    <mergeCell ref="A125:O125"/>
    <mergeCell ref="A137:B137"/>
    <mergeCell ref="C137:O137"/>
    <mergeCell ref="A138:B138"/>
    <mergeCell ref="D138:E138"/>
    <mergeCell ref="F138:I138"/>
    <mergeCell ref="K138:L138"/>
    <mergeCell ref="N138:O138"/>
    <mergeCell ref="N129:O129"/>
    <mergeCell ref="A199:M199"/>
    <mergeCell ref="D186:E186"/>
    <mergeCell ref="F186:I186"/>
    <mergeCell ref="K186:L186"/>
    <mergeCell ref="N186:O186"/>
    <mergeCell ref="A187:B187"/>
    <mergeCell ref="C187:O187"/>
    <mergeCell ref="A183:M183"/>
    <mergeCell ref="A301:O301"/>
    <mergeCell ref="A219:B219"/>
    <mergeCell ref="C219:O219"/>
    <mergeCell ref="A220:B220"/>
    <mergeCell ref="C220:O220"/>
    <mergeCell ref="A299:B299"/>
    <mergeCell ref="C299:O299"/>
    <mergeCell ref="A300:B300"/>
    <mergeCell ref="C300:O300"/>
    <mergeCell ref="A217:B217"/>
    <mergeCell ref="A215:M215"/>
    <mergeCell ref="A202:B202"/>
    <mergeCell ref="D202:E202"/>
    <mergeCell ref="F202:I202"/>
    <mergeCell ref="K202:L202"/>
    <mergeCell ref="N202:O202"/>
    <mergeCell ref="N46:O46"/>
    <mergeCell ref="N126:O126"/>
    <mergeCell ref="N142:O142"/>
    <mergeCell ref="N158:O158"/>
    <mergeCell ref="N174:O174"/>
    <mergeCell ref="A71:M71"/>
    <mergeCell ref="A231:M231"/>
    <mergeCell ref="A371:M371"/>
    <mergeCell ref="N63:O63"/>
    <mergeCell ref="N210:O210"/>
    <mergeCell ref="N211:O211"/>
    <mergeCell ref="N64:O64"/>
    <mergeCell ref="N231:O231"/>
    <mergeCell ref="N223:O223"/>
    <mergeCell ref="N224:O224"/>
    <mergeCell ref="N87:O87"/>
    <mergeCell ref="N238:O238"/>
    <mergeCell ref="N239:O239"/>
    <mergeCell ref="N240:O240"/>
    <mergeCell ref="N241:O241"/>
    <mergeCell ref="N242:O242"/>
    <mergeCell ref="N243:O243"/>
    <mergeCell ref="A247:M247"/>
    <mergeCell ref="N175:O175"/>
    <mergeCell ref="A59:B59"/>
    <mergeCell ref="N377:O377"/>
    <mergeCell ref="N378:O378"/>
    <mergeCell ref="N375:O375"/>
    <mergeCell ref="A39:M39"/>
    <mergeCell ref="A55:M55"/>
    <mergeCell ref="A135:M135"/>
    <mergeCell ref="A151:M151"/>
    <mergeCell ref="N374:O374"/>
    <mergeCell ref="N226:O226"/>
    <mergeCell ref="N362:O362"/>
    <mergeCell ref="N376:O376"/>
    <mergeCell ref="A372:O372"/>
    <mergeCell ref="N373:O373"/>
    <mergeCell ref="N367:O367"/>
    <mergeCell ref="N371:O371"/>
    <mergeCell ref="N363:O363"/>
    <mergeCell ref="N364:O364"/>
    <mergeCell ref="N365:O365"/>
    <mergeCell ref="N366:O366"/>
    <mergeCell ref="A361:O361"/>
    <mergeCell ref="N62:O62"/>
    <mergeCell ref="C217:O217"/>
    <mergeCell ref="A221:O221"/>
    <mergeCell ref="A57:B57"/>
    <mergeCell ref="C57:O57"/>
    <mergeCell ref="A58:B58"/>
    <mergeCell ref="D58:E58"/>
    <mergeCell ref="F58:I58"/>
    <mergeCell ref="K58:L58"/>
    <mergeCell ref="N58:O58"/>
    <mergeCell ref="N209:O209"/>
    <mergeCell ref="N207:O207"/>
    <mergeCell ref="N208:O208"/>
    <mergeCell ref="N176:O176"/>
    <mergeCell ref="N179:O179"/>
    <mergeCell ref="N183:O183"/>
    <mergeCell ref="N190:O190"/>
    <mergeCell ref="A188:B188"/>
    <mergeCell ref="C188:O188"/>
    <mergeCell ref="A189:O189"/>
    <mergeCell ref="A201:B201"/>
    <mergeCell ref="C201:O201"/>
    <mergeCell ref="A185:B185"/>
    <mergeCell ref="C185:O185"/>
    <mergeCell ref="A186:B186"/>
    <mergeCell ref="N191:O191"/>
    <mergeCell ref="N192:O192"/>
    <mergeCell ref="N193:O193"/>
    <mergeCell ref="N215:O215"/>
    <mergeCell ref="N195:O195"/>
    <mergeCell ref="N199:O199"/>
    <mergeCell ref="N194:O194"/>
    <mergeCell ref="N206:O206"/>
    <mergeCell ref="N65:O65"/>
    <mergeCell ref="N130:O130"/>
    <mergeCell ref="N131:O131"/>
    <mergeCell ref="N135:O135"/>
    <mergeCell ref="N127:O127"/>
    <mergeCell ref="N128:O128"/>
    <mergeCell ref="N67:O67"/>
    <mergeCell ref="N180:O180"/>
    <mergeCell ref="N181:O181"/>
    <mergeCell ref="N182:O182"/>
    <mergeCell ref="N196:O196"/>
    <mergeCell ref="N197:O197"/>
    <mergeCell ref="N198:O198"/>
    <mergeCell ref="N212:O212"/>
    <mergeCell ref="N213:O213"/>
    <mergeCell ref="N214:O214"/>
    <mergeCell ref="N95:O95"/>
    <mergeCell ref="N96:O96"/>
    <mergeCell ref="A139:B139"/>
    <mergeCell ref="C139:O139"/>
    <mergeCell ref="A140:B140"/>
    <mergeCell ref="C140:O140"/>
    <mergeCell ref="A141:O141"/>
    <mergeCell ref="A153:B153"/>
    <mergeCell ref="C153:O153"/>
    <mergeCell ref="A154:B154"/>
    <mergeCell ref="D154:E154"/>
    <mergeCell ref="F154:I154"/>
    <mergeCell ref="K154:L154"/>
    <mergeCell ref="N154:O154"/>
    <mergeCell ref="N144:O144"/>
    <mergeCell ref="N145:O145"/>
    <mergeCell ref="N146:O146"/>
    <mergeCell ref="N147:O147"/>
    <mergeCell ref="A45:O45"/>
    <mergeCell ref="N47:O47"/>
    <mergeCell ref="N48:O48"/>
    <mergeCell ref="A2:C2"/>
    <mergeCell ref="D2:O2"/>
    <mergeCell ref="A3:C3"/>
    <mergeCell ref="D3:O3"/>
    <mergeCell ref="A4:C4"/>
    <mergeCell ref="D4:O4"/>
    <mergeCell ref="N15:O15"/>
    <mergeCell ref="N14:O14"/>
    <mergeCell ref="A5:C5"/>
    <mergeCell ref="D5:O5"/>
    <mergeCell ref="A6:C6"/>
    <mergeCell ref="D6:O6"/>
    <mergeCell ref="A7:C7"/>
    <mergeCell ref="D7:O7"/>
    <mergeCell ref="A11:B11"/>
    <mergeCell ref="C11:O11"/>
    <mergeCell ref="A9:B9"/>
    <mergeCell ref="C9:O9"/>
    <mergeCell ref="D10:E10"/>
    <mergeCell ref="F10:I10"/>
    <mergeCell ref="K10:L10"/>
    <mergeCell ref="R25:Z25"/>
    <mergeCell ref="R26:Z26"/>
    <mergeCell ref="R27:Z27"/>
    <mergeCell ref="R28:Z28"/>
    <mergeCell ref="R13:Z24"/>
    <mergeCell ref="R29:Z40"/>
    <mergeCell ref="C27:O27"/>
    <mergeCell ref="A28:B28"/>
    <mergeCell ref="C28:O28"/>
    <mergeCell ref="N26:O26"/>
    <mergeCell ref="N35:O35"/>
    <mergeCell ref="N39:O39"/>
    <mergeCell ref="K26:L26"/>
    <mergeCell ref="A25:B25"/>
    <mergeCell ref="C25:O25"/>
    <mergeCell ref="A27:B27"/>
    <mergeCell ref="N30:O30"/>
    <mergeCell ref="N19:O19"/>
    <mergeCell ref="N20:O20"/>
    <mergeCell ref="N22:O22"/>
    <mergeCell ref="N36:O36"/>
    <mergeCell ref="N37:O37"/>
    <mergeCell ref="N38:O38"/>
    <mergeCell ref="R9:Z12"/>
    <mergeCell ref="A386:L386"/>
    <mergeCell ref="A387:L387"/>
    <mergeCell ref="N177:O177"/>
    <mergeCell ref="N178:O178"/>
    <mergeCell ref="A384:L384"/>
    <mergeCell ref="A385:L385"/>
    <mergeCell ref="N16:O16"/>
    <mergeCell ref="N17:O17"/>
    <mergeCell ref="N18:O18"/>
    <mergeCell ref="N21:O21"/>
    <mergeCell ref="N23:O23"/>
    <mergeCell ref="A29:O29"/>
    <mergeCell ref="N31:O31"/>
    <mergeCell ref="N32:O32"/>
    <mergeCell ref="N33:O33"/>
    <mergeCell ref="A23:M23"/>
    <mergeCell ref="N34:O34"/>
    <mergeCell ref="N49:O49"/>
    <mergeCell ref="N50:O50"/>
    <mergeCell ref="N51:O51"/>
    <mergeCell ref="N55:O55"/>
    <mergeCell ref="A44:B44"/>
    <mergeCell ref="C44:O44"/>
    <mergeCell ref="K234:L234"/>
    <mergeCell ref="F234:I234"/>
    <mergeCell ref="D234:E234"/>
    <mergeCell ref="A234:B234"/>
    <mergeCell ref="C233:O233"/>
    <mergeCell ref="A233:B233"/>
    <mergeCell ref="N359:O359"/>
    <mergeCell ref="A359:M359"/>
    <mergeCell ref="N355:O355"/>
    <mergeCell ref="N354:O354"/>
    <mergeCell ref="N353:O353"/>
    <mergeCell ref="N352:O352"/>
    <mergeCell ref="N351:O351"/>
    <mergeCell ref="N350:O350"/>
    <mergeCell ref="A349:O349"/>
    <mergeCell ref="N306:O306"/>
    <mergeCell ref="N307:O307"/>
    <mergeCell ref="A311:M311"/>
    <mergeCell ref="N302:O302"/>
    <mergeCell ref="N303:O303"/>
    <mergeCell ref="N304:O304"/>
    <mergeCell ref="N305:O305"/>
    <mergeCell ref="N334:O334"/>
    <mergeCell ref="N335:O335"/>
  </mergeCells>
  <conditionalFormatting sqref="C26">
    <cfRule type="expression" dxfId="48" priority="354">
      <formula>C25&lt;&gt;""</formula>
    </cfRule>
  </conditionalFormatting>
  <conditionalFormatting sqref="B15:M22">
    <cfRule type="expression" dxfId="47" priority="334">
      <formula>AB15="Yellow"</formula>
    </cfRule>
  </conditionalFormatting>
  <conditionalFormatting sqref="B379:M381">
    <cfRule type="expression" dxfId="46" priority="247">
      <formula>AB379="Yellow"</formula>
    </cfRule>
  </conditionalFormatting>
  <conditionalFormatting sqref="K26:L26">
    <cfRule type="expression" dxfId="45" priority="224">
      <formula>C25&lt;&gt;""</formula>
    </cfRule>
  </conditionalFormatting>
  <conditionalFormatting sqref="N26:O26">
    <cfRule type="expression" dxfId="44" priority="223">
      <formula>C25&lt;&gt;""</formula>
    </cfRule>
  </conditionalFormatting>
  <conditionalFormatting sqref="C27:O27">
    <cfRule type="expression" dxfId="43" priority="86">
      <formula>C25&lt;&gt;""</formula>
    </cfRule>
  </conditionalFormatting>
  <conditionalFormatting sqref="C28:O28">
    <cfRule type="expression" dxfId="42" priority="84">
      <formula>C25&lt;&gt;""</formula>
    </cfRule>
  </conditionalFormatting>
  <conditionalFormatting sqref="K17:M17">
    <cfRule type="expression" dxfId="41" priority="55">
      <formula>AK17="Yellow"</formula>
    </cfRule>
  </conditionalFormatting>
  <conditionalFormatting sqref="C42 C58 C74 C90 C106 C122 C138 C154 C170 C186 C202 C218 C234 C250 C266 C282 C298 C314 C330 C346">
    <cfRule type="expression" dxfId="40" priority="42">
      <formula>C41&lt;&gt;""</formula>
    </cfRule>
  </conditionalFormatting>
  <conditionalFormatting sqref="K42:L42 K58:L58 K74:L74 K90:L90 K106:L106 K122:L122 K138:L138 K154:L154 K170:L170 K186:L186 K202:L202 K218:L218 K234:L234 K250:L250 K266:L266 K282:L282 K298:L298 K314:L314 K330:L330 K346:L346">
    <cfRule type="expression" dxfId="39" priority="41">
      <formula>C41&lt;&gt;""</formula>
    </cfRule>
  </conditionalFormatting>
  <conditionalFormatting sqref="N42:O42 N58:O58 N74:O74 N90:O90 N106:O106 N122:O122 N138:O138 N154:O154 N170:O170 N186:O186 N202:O202 N218:O218 N234:O234 N250:O250 N266:O266 N282:O282 N298:O298 N314:O314 N330:O330 N346:O346">
    <cfRule type="expression" dxfId="38" priority="40">
      <formula>C41&lt;&gt;""</formula>
    </cfRule>
  </conditionalFormatting>
  <conditionalFormatting sqref="B111:M118 B191:M198 B319:M326 B335:M342 B351:M358">
    <cfRule type="expression" dxfId="37" priority="39">
      <formula>AB111="Yellow"</formula>
    </cfRule>
  </conditionalFormatting>
  <conditionalFormatting sqref="C43:O43 C59:O59 C75:O75 C91:O91 C107:O107 C123:O123 C139:O139 C155:O155 C171:O171 C187:O187 C203:O203 C219:O219 C235:O235 C251:O251 C267:O267 C283:O283 C299:O299 C315:O315 C331:O331 C347:O347">
    <cfRule type="expression" dxfId="36" priority="38">
      <formula>C41&lt;&gt;""</formula>
    </cfRule>
  </conditionalFormatting>
  <conditionalFormatting sqref="C44:O44 C60:O60 C76:O76 C92:O92 C108:O108 C124:O124 C140:O140 C156:O156 C172:O172 C188:O188 C204:O204 C220:O220 C236:O236 C252:O252 C268:O268 C284:O284 C300:O300 C316:O316 C332:O332 C348:O348">
    <cfRule type="expression" dxfId="35" priority="37">
      <formula>C41&lt;&gt;""</formula>
    </cfRule>
  </conditionalFormatting>
  <conditionalFormatting sqref="B303:M310">
    <cfRule type="expression" dxfId="34" priority="36">
      <formula>AB303="Yellow"</formula>
    </cfRule>
  </conditionalFormatting>
  <conditionalFormatting sqref="K305:M305">
    <cfRule type="expression" dxfId="33" priority="35">
      <formula>AK305="Yellow"</formula>
    </cfRule>
  </conditionalFormatting>
  <conditionalFormatting sqref="B287:M294">
    <cfRule type="expression" dxfId="32" priority="34">
      <formula>AB287="Yellow"</formula>
    </cfRule>
  </conditionalFormatting>
  <conditionalFormatting sqref="K289:M289">
    <cfRule type="expression" dxfId="31" priority="33">
      <formula>AK289="Yellow"</formula>
    </cfRule>
  </conditionalFormatting>
  <conditionalFormatting sqref="B271:M278">
    <cfRule type="expression" dxfId="30" priority="32">
      <formula>AB271="Yellow"</formula>
    </cfRule>
  </conditionalFormatting>
  <conditionalFormatting sqref="K273:M273">
    <cfRule type="expression" dxfId="29" priority="31">
      <formula>AK273="Yellow"</formula>
    </cfRule>
  </conditionalFormatting>
  <conditionalFormatting sqref="B255:M262">
    <cfRule type="expression" dxfId="28" priority="30">
      <formula>AB255="Yellow"</formula>
    </cfRule>
  </conditionalFormatting>
  <conditionalFormatting sqref="K257:M257">
    <cfRule type="expression" dxfId="27" priority="29">
      <formula>AK257="Yellow"</formula>
    </cfRule>
  </conditionalFormatting>
  <conditionalFormatting sqref="B239:M246">
    <cfRule type="expression" dxfId="26" priority="28">
      <formula>AB239="Yellow"</formula>
    </cfRule>
  </conditionalFormatting>
  <conditionalFormatting sqref="K241:M241">
    <cfRule type="expression" dxfId="25" priority="27">
      <formula>AK241="Yellow"</formula>
    </cfRule>
  </conditionalFormatting>
  <conditionalFormatting sqref="B223:M230">
    <cfRule type="expression" dxfId="24" priority="26">
      <formula>AB223="Yellow"</formula>
    </cfRule>
  </conditionalFormatting>
  <conditionalFormatting sqref="K225:M225">
    <cfRule type="expression" dxfId="23" priority="25">
      <formula>AK225="Yellow"</formula>
    </cfRule>
  </conditionalFormatting>
  <conditionalFormatting sqref="B207:M214">
    <cfRule type="expression" dxfId="22" priority="24">
      <formula>AB207="Yellow"</formula>
    </cfRule>
  </conditionalFormatting>
  <conditionalFormatting sqref="K209:M209">
    <cfRule type="expression" dxfId="21" priority="23">
      <formula>AK209="Yellow"</formula>
    </cfRule>
  </conditionalFormatting>
  <conditionalFormatting sqref="B175:M182">
    <cfRule type="expression" dxfId="20" priority="22">
      <formula>AB175="Yellow"</formula>
    </cfRule>
  </conditionalFormatting>
  <conditionalFormatting sqref="K177:M177">
    <cfRule type="expression" dxfId="19" priority="21">
      <formula>AK177="Yellow"</formula>
    </cfRule>
  </conditionalFormatting>
  <conditionalFormatting sqref="B159:M166">
    <cfRule type="expression" dxfId="18" priority="20">
      <formula>AB159="Yellow"</formula>
    </cfRule>
  </conditionalFormatting>
  <conditionalFormatting sqref="K161:M161">
    <cfRule type="expression" dxfId="17" priority="19">
      <formula>AK161="Yellow"</formula>
    </cfRule>
  </conditionalFormatting>
  <conditionalFormatting sqref="B143:M150">
    <cfRule type="expression" dxfId="16" priority="18">
      <formula>AB143="Yellow"</formula>
    </cfRule>
  </conditionalFormatting>
  <conditionalFormatting sqref="K145:M145">
    <cfRule type="expression" dxfId="15" priority="17">
      <formula>AK145="Yellow"</formula>
    </cfRule>
  </conditionalFormatting>
  <conditionalFormatting sqref="B127:M134">
    <cfRule type="expression" dxfId="14" priority="16">
      <formula>AB127="Yellow"</formula>
    </cfRule>
  </conditionalFormatting>
  <conditionalFormatting sqref="K129:M129">
    <cfRule type="expression" dxfId="13" priority="15">
      <formula>AK129="Yellow"</formula>
    </cfRule>
  </conditionalFormatting>
  <conditionalFormatting sqref="B95:M102">
    <cfRule type="expression" dxfId="12" priority="14">
      <formula>AB95="Yellow"</formula>
    </cfRule>
  </conditionalFormatting>
  <conditionalFormatting sqref="K97:M97">
    <cfRule type="expression" dxfId="11" priority="13">
      <formula>AK97="Yellow"</formula>
    </cfRule>
  </conditionalFormatting>
  <conditionalFormatting sqref="B79:M86">
    <cfRule type="expression" dxfId="10" priority="12">
      <formula>AB79="Yellow"</formula>
    </cfRule>
  </conditionalFormatting>
  <conditionalFormatting sqref="K81:M81">
    <cfRule type="expression" dxfId="9" priority="11">
      <formula>AK81="Yellow"</formula>
    </cfRule>
  </conditionalFormatting>
  <conditionalFormatting sqref="B63:M70">
    <cfRule type="expression" dxfId="8" priority="10">
      <formula>AB63="Yellow"</formula>
    </cfRule>
  </conditionalFormatting>
  <conditionalFormatting sqref="K65:M65">
    <cfRule type="expression" dxfId="7" priority="9">
      <formula>AK65="Yellow"</formula>
    </cfRule>
  </conditionalFormatting>
  <conditionalFormatting sqref="B49:M54">
    <cfRule type="expression" dxfId="6" priority="8">
      <formula>AB49="Yellow"</formula>
    </cfRule>
  </conditionalFormatting>
  <conditionalFormatting sqref="K49:M49">
    <cfRule type="expression" dxfId="5" priority="7">
      <formula>AK49="Yellow"</formula>
    </cfRule>
  </conditionalFormatting>
  <conditionalFormatting sqref="B34:M38">
    <cfRule type="expression" dxfId="4" priority="6">
      <formula>AB34="Yellow"</formula>
    </cfRule>
  </conditionalFormatting>
  <conditionalFormatting sqref="B31:M33">
    <cfRule type="expression" dxfId="3" priority="4">
      <formula>AB31="Yellow"</formula>
    </cfRule>
  </conditionalFormatting>
  <conditionalFormatting sqref="K33:M33">
    <cfRule type="expression" dxfId="2" priority="3">
      <formula>AK33="Yellow"</formula>
    </cfRule>
  </conditionalFormatting>
  <conditionalFormatting sqref="B47:M48">
    <cfRule type="expression" dxfId="1" priority="2">
      <formula>AB47="Yellow"</formula>
    </cfRule>
  </conditionalFormatting>
  <conditionalFormatting sqref="K48:M48">
    <cfRule type="expression" dxfId="0" priority="1">
      <formula>AK48="Yellow"</formula>
    </cfRule>
  </conditionalFormatting>
  <dataValidations count="2">
    <dataValidation type="whole" allowBlank="1" showInputMessage="1" showErrorMessage="1" errorTitle="Invalid Input" error="Input must be whole number (no decimals)" sqref="B379:M381 B351:M358 B15:M22 B31:M38 B47:M54 B79:M86 B95:M102 B111:M118 B127:M134 B143:M150 B159:M166 B175:M182 B191:M198 B207:M214 B223:M230 B239:M246 B255:M262 B271:M278 B287:M294 B303:M310 B319:M326 B335:M342 B63:M70" xr:uid="{00000000-0002-0000-0100-000000000000}">
      <formula1>-100000</formula1>
      <formula2>1000000</formula2>
    </dataValidation>
    <dataValidation type="list" allowBlank="1" showInputMessage="1" showErrorMessage="1" sqref="C10 C26 C42 C58 C74 C90 C106 C122 C138 C154 C170 C186 C202 C218 C234 C250 C266 C282 C298 C314 C330 C346" xr:uid="{00000000-0002-0000-0100-000001000000}">
      <formula1>"Major, Minor"</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7849B-28E0-4983-B9BF-3F7A0DA2E75F}">
  <sheetPr>
    <tabColor theme="7" tint="0.39997558519241921"/>
  </sheetPr>
  <dimension ref="A1:D63"/>
  <sheetViews>
    <sheetView workbookViewId="0">
      <selection activeCell="E20" sqref="E20"/>
    </sheetView>
  </sheetViews>
  <sheetFormatPr defaultRowHeight="12.75" x14ac:dyDescent="0.2"/>
  <cols>
    <col min="1" max="1" width="21.85546875" customWidth="1"/>
    <col min="2" max="2" width="41.140625" customWidth="1"/>
    <col min="3" max="3" width="8.140625" customWidth="1"/>
    <col min="4" max="4" width="54.85546875" customWidth="1"/>
    <col min="5" max="5" width="255" customWidth="1"/>
    <col min="257" max="257" width="21.85546875" customWidth="1"/>
    <col min="258" max="258" width="41.140625" customWidth="1"/>
    <col min="259" max="259" width="8.140625" customWidth="1"/>
    <col min="260" max="260" width="54.85546875" customWidth="1"/>
    <col min="261" max="261" width="255" customWidth="1"/>
    <col min="513" max="513" width="21.85546875" customWidth="1"/>
    <col min="514" max="514" width="41.140625" customWidth="1"/>
    <col min="515" max="515" width="8.140625" customWidth="1"/>
    <col min="516" max="516" width="54.85546875" customWidth="1"/>
    <col min="517" max="517" width="255" customWidth="1"/>
    <col min="769" max="769" width="21.85546875" customWidth="1"/>
    <col min="770" max="770" width="41.140625" customWidth="1"/>
    <col min="771" max="771" width="8.140625" customWidth="1"/>
    <col min="772" max="772" width="54.85546875" customWidth="1"/>
    <col min="773" max="773" width="255" customWidth="1"/>
    <col min="1025" max="1025" width="21.85546875" customWidth="1"/>
    <col min="1026" max="1026" width="41.140625" customWidth="1"/>
    <col min="1027" max="1027" width="8.140625" customWidth="1"/>
    <col min="1028" max="1028" width="54.85546875" customWidth="1"/>
    <col min="1029" max="1029" width="255" customWidth="1"/>
    <col min="1281" max="1281" width="21.85546875" customWidth="1"/>
    <col min="1282" max="1282" width="41.140625" customWidth="1"/>
    <col min="1283" max="1283" width="8.140625" customWidth="1"/>
    <col min="1284" max="1284" width="54.85546875" customWidth="1"/>
    <col min="1285" max="1285" width="255" customWidth="1"/>
    <col min="1537" max="1537" width="21.85546875" customWidth="1"/>
    <col min="1538" max="1538" width="41.140625" customWidth="1"/>
    <col min="1539" max="1539" width="8.140625" customWidth="1"/>
    <col min="1540" max="1540" width="54.85546875" customWidth="1"/>
    <col min="1541" max="1541" width="255" customWidth="1"/>
    <col min="1793" max="1793" width="21.85546875" customWidth="1"/>
    <col min="1794" max="1794" width="41.140625" customWidth="1"/>
    <col min="1795" max="1795" width="8.140625" customWidth="1"/>
    <col min="1796" max="1796" width="54.85546875" customWidth="1"/>
    <col min="1797" max="1797" width="255" customWidth="1"/>
    <col min="2049" max="2049" width="21.85546875" customWidth="1"/>
    <col min="2050" max="2050" width="41.140625" customWidth="1"/>
    <col min="2051" max="2051" width="8.140625" customWidth="1"/>
    <col min="2052" max="2052" width="54.85546875" customWidth="1"/>
    <col min="2053" max="2053" width="255" customWidth="1"/>
    <col min="2305" max="2305" width="21.85546875" customWidth="1"/>
    <col min="2306" max="2306" width="41.140625" customWidth="1"/>
    <col min="2307" max="2307" width="8.140625" customWidth="1"/>
    <col min="2308" max="2308" width="54.85546875" customWidth="1"/>
    <col min="2309" max="2309" width="255" customWidth="1"/>
    <col min="2561" max="2561" width="21.85546875" customWidth="1"/>
    <col min="2562" max="2562" width="41.140625" customWidth="1"/>
    <col min="2563" max="2563" width="8.140625" customWidth="1"/>
    <col min="2564" max="2564" width="54.85546875" customWidth="1"/>
    <col min="2565" max="2565" width="255" customWidth="1"/>
    <col min="2817" max="2817" width="21.85546875" customWidth="1"/>
    <col min="2818" max="2818" width="41.140625" customWidth="1"/>
    <col min="2819" max="2819" width="8.140625" customWidth="1"/>
    <col min="2820" max="2820" width="54.85546875" customWidth="1"/>
    <col min="2821" max="2821" width="255" customWidth="1"/>
    <col min="3073" max="3073" width="21.85546875" customWidth="1"/>
    <col min="3074" max="3074" width="41.140625" customWidth="1"/>
    <col min="3075" max="3075" width="8.140625" customWidth="1"/>
    <col min="3076" max="3076" width="54.85546875" customWidth="1"/>
    <col min="3077" max="3077" width="255" customWidth="1"/>
    <col min="3329" max="3329" width="21.85546875" customWidth="1"/>
    <col min="3330" max="3330" width="41.140625" customWidth="1"/>
    <col min="3331" max="3331" width="8.140625" customWidth="1"/>
    <col min="3332" max="3332" width="54.85546875" customWidth="1"/>
    <col min="3333" max="3333" width="255" customWidth="1"/>
    <col min="3585" max="3585" width="21.85546875" customWidth="1"/>
    <col min="3586" max="3586" width="41.140625" customWidth="1"/>
    <col min="3587" max="3587" width="8.140625" customWidth="1"/>
    <col min="3588" max="3588" width="54.85546875" customWidth="1"/>
    <col min="3589" max="3589" width="255" customWidth="1"/>
    <col min="3841" max="3841" width="21.85546875" customWidth="1"/>
    <col min="3842" max="3842" width="41.140625" customWidth="1"/>
    <col min="3843" max="3843" width="8.140625" customWidth="1"/>
    <col min="3844" max="3844" width="54.85546875" customWidth="1"/>
    <col min="3845" max="3845" width="255" customWidth="1"/>
    <col min="4097" max="4097" width="21.85546875" customWidth="1"/>
    <col min="4098" max="4098" width="41.140625" customWidth="1"/>
    <col min="4099" max="4099" width="8.140625" customWidth="1"/>
    <col min="4100" max="4100" width="54.85546875" customWidth="1"/>
    <col min="4101" max="4101" width="255" customWidth="1"/>
    <col min="4353" max="4353" width="21.85546875" customWidth="1"/>
    <col min="4354" max="4354" width="41.140625" customWidth="1"/>
    <col min="4355" max="4355" width="8.140625" customWidth="1"/>
    <col min="4356" max="4356" width="54.85546875" customWidth="1"/>
    <col min="4357" max="4357" width="255" customWidth="1"/>
    <col min="4609" max="4609" width="21.85546875" customWidth="1"/>
    <col min="4610" max="4610" width="41.140625" customWidth="1"/>
    <col min="4611" max="4611" width="8.140625" customWidth="1"/>
    <col min="4612" max="4612" width="54.85546875" customWidth="1"/>
    <col min="4613" max="4613" width="255" customWidth="1"/>
    <col min="4865" max="4865" width="21.85546875" customWidth="1"/>
    <col min="4866" max="4866" width="41.140625" customWidth="1"/>
    <col min="4867" max="4867" width="8.140625" customWidth="1"/>
    <col min="4868" max="4868" width="54.85546875" customWidth="1"/>
    <col min="4869" max="4869" width="255" customWidth="1"/>
    <col min="5121" max="5121" width="21.85546875" customWidth="1"/>
    <col min="5122" max="5122" width="41.140625" customWidth="1"/>
    <col min="5123" max="5123" width="8.140625" customWidth="1"/>
    <col min="5124" max="5124" width="54.85546875" customWidth="1"/>
    <col min="5125" max="5125" width="255" customWidth="1"/>
    <col min="5377" max="5377" width="21.85546875" customWidth="1"/>
    <col min="5378" max="5378" width="41.140625" customWidth="1"/>
    <col min="5379" max="5379" width="8.140625" customWidth="1"/>
    <col min="5380" max="5380" width="54.85546875" customWidth="1"/>
    <col min="5381" max="5381" width="255" customWidth="1"/>
    <col min="5633" max="5633" width="21.85546875" customWidth="1"/>
    <col min="5634" max="5634" width="41.140625" customWidth="1"/>
    <col min="5635" max="5635" width="8.140625" customWidth="1"/>
    <col min="5636" max="5636" width="54.85546875" customWidth="1"/>
    <col min="5637" max="5637" width="255" customWidth="1"/>
    <col min="5889" max="5889" width="21.85546875" customWidth="1"/>
    <col min="5890" max="5890" width="41.140625" customWidth="1"/>
    <col min="5891" max="5891" width="8.140625" customWidth="1"/>
    <col min="5892" max="5892" width="54.85546875" customWidth="1"/>
    <col min="5893" max="5893" width="255" customWidth="1"/>
    <col min="6145" max="6145" width="21.85546875" customWidth="1"/>
    <col min="6146" max="6146" width="41.140625" customWidth="1"/>
    <col min="6147" max="6147" width="8.140625" customWidth="1"/>
    <col min="6148" max="6148" width="54.85546875" customWidth="1"/>
    <col min="6149" max="6149" width="255" customWidth="1"/>
    <col min="6401" max="6401" width="21.85546875" customWidth="1"/>
    <col min="6402" max="6402" width="41.140625" customWidth="1"/>
    <col min="6403" max="6403" width="8.140625" customWidth="1"/>
    <col min="6404" max="6404" width="54.85546875" customWidth="1"/>
    <col min="6405" max="6405" width="255" customWidth="1"/>
    <col min="6657" max="6657" width="21.85546875" customWidth="1"/>
    <col min="6658" max="6658" width="41.140625" customWidth="1"/>
    <col min="6659" max="6659" width="8.140625" customWidth="1"/>
    <col min="6660" max="6660" width="54.85546875" customWidth="1"/>
    <col min="6661" max="6661" width="255" customWidth="1"/>
    <col min="6913" max="6913" width="21.85546875" customWidth="1"/>
    <col min="6914" max="6914" width="41.140625" customWidth="1"/>
    <col min="6915" max="6915" width="8.140625" customWidth="1"/>
    <col min="6916" max="6916" width="54.85546875" customWidth="1"/>
    <col min="6917" max="6917" width="255" customWidth="1"/>
    <col min="7169" max="7169" width="21.85546875" customWidth="1"/>
    <col min="7170" max="7170" width="41.140625" customWidth="1"/>
    <col min="7171" max="7171" width="8.140625" customWidth="1"/>
    <col min="7172" max="7172" width="54.85546875" customWidth="1"/>
    <col min="7173" max="7173" width="255" customWidth="1"/>
    <col min="7425" max="7425" width="21.85546875" customWidth="1"/>
    <col min="7426" max="7426" width="41.140625" customWidth="1"/>
    <col min="7427" max="7427" width="8.140625" customWidth="1"/>
    <col min="7428" max="7428" width="54.85546875" customWidth="1"/>
    <col min="7429" max="7429" width="255" customWidth="1"/>
    <col min="7681" max="7681" width="21.85546875" customWidth="1"/>
    <col min="7682" max="7682" width="41.140625" customWidth="1"/>
    <col min="7683" max="7683" width="8.140625" customWidth="1"/>
    <col min="7684" max="7684" width="54.85546875" customWidth="1"/>
    <col min="7685" max="7685" width="255" customWidth="1"/>
    <col min="7937" max="7937" width="21.85546875" customWidth="1"/>
    <col min="7938" max="7938" width="41.140625" customWidth="1"/>
    <col min="7939" max="7939" width="8.140625" customWidth="1"/>
    <col min="7940" max="7940" width="54.85546875" customWidth="1"/>
    <col min="7941" max="7941" width="255" customWidth="1"/>
    <col min="8193" max="8193" width="21.85546875" customWidth="1"/>
    <col min="8194" max="8194" width="41.140625" customWidth="1"/>
    <col min="8195" max="8195" width="8.140625" customWidth="1"/>
    <col min="8196" max="8196" width="54.85546875" customWidth="1"/>
    <col min="8197" max="8197" width="255" customWidth="1"/>
    <col min="8449" max="8449" width="21.85546875" customWidth="1"/>
    <col min="8450" max="8450" width="41.140625" customWidth="1"/>
    <col min="8451" max="8451" width="8.140625" customWidth="1"/>
    <col min="8452" max="8452" width="54.85546875" customWidth="1"/>
    <col min="8453" max="8453" width="255" customWidth="1"/>
    <col min="8705" max="8705" width="21.85546875" customWidth="1"/>
    <col min="8706" max="8706" width="41.140625" customWidth="1"/>
    <col min="8707" max="8707" width="8.140625" customWidth="1"/>
    <col min="8708" max="8708" width="54.85546875" customWidth="1"/>
    <col min="8709" max="8709" width="255" customWidth="1"/>
    <col min="8961" max="8961" width="21.85546875" customWidth="1"/>
    <col min="8962" max="8962" width="41.140625" customWidth="1"/>
    <col min="8963" max="8963" width="8.140625" customWidth="1"/>
    <col min="8964" max="8964" width="54.85546875" customWidth="1"/>
    <col min="8965" max="8965" width="255" customWidth="1"/>
    <col min="9217" max="9217" width="21.85546875" customWidth="1"/>
    <col min="9218" max="9218" width="41.140625" customWidth="1"/>
    <col min="9219" max="9219" width="8.140625" customWidth="1"/>
    <col min="9220" max="9220" width="54.85546875" customWidth="1"/>
    <col min="9221" max="9221" width="255" customWidth="1"/>
    <col min="9473" max="9473" width="21.85546875" customWidth="1"/>
    <col min="9474" max="9474" width="41.140625" customWidth="1"/>
    <col min="9475" max="9475" width="8.140625" customWidth="1"/>
    <col min="9476" max="9476" width="54.85546875" customWidth="1"/>
    <col min="9477" max="9477" width="255" customWidth="1"/>
    <col min="9729" max="9729" width="21.85546875" customWidth="1"/>
    <col min="9730" max="9730" width="41.140625" customWidth="1"/>
    <col min="9731" max="9731" width="8.140625" customWidth="1"/>
    <col min="9732" max="9732" width="54.85546875" customWidth="1"/>
    <col min="9733" max="9733" width="255" customWidth="1"/>
    <col min="9985" max="9985" width="21.85546875" customWidth="1"/>
    <col min="9986" max="9986" width="41.140625" customWidth="1"/>
    <col min="9987" max="9987" width="8.140625" customWidth="1"/>
    <col min="9988" max="9988" width="54.85546875" customWidth="1"/>
    <col min="9989" max="9989" width="255" customWidth="1"/>
    <col min="10241" max="10241" width="21.85546875" customWidth="1"/>
    <col min="10242" max="10242" width="41.140625" customWidth="1"/>
    <col min="10243" max="10243" width="8.140625" customWidth="1"/>
    <col min="10244" max="10244" width="54.85546875" customWidth="1"/>
    <col min="10245" max="10245" width="255" customWidth="1"/>
    <col min="10497" max="10497" width="21.85546875" customWidth="1"/>
    <col min="10498" max="10498" width="41.140625" customWidth="1"/>
    <col min="10499" max="10499" width="8.140625" customWidth="1"/>
    <col min="10500" max="10500" width="54.85546875" customWidth="1"/>
    <col min="10501" max="10501" width="255" customWidth="1"/>
    <col min="10753" max="10753" width="21.85546875" customWidth="1"/>
    <col min="10754" max="10754" width="41.140625" customWidth="1"/>
    <col min="10755" max="10755" width="8.140625" customWidth="1"/>
    <col min="10756" max="10756" width="54.85546875" customWidth="1"/>
    <col min="10757" max="10757" width="255" customWidth="1"/>
    <col min="11009" max="11009" width="21.85546875" customWidth="1"/>
    <col min="11010" max="11010" width="41.140625" customWidth="1"/>
    <col min="11011" max="11011" width="8.140625" customWidth="1"/>
    <col min="11012" max="11012" width="54.85546875" customWidth="1"/>
    <col min="11013" max="11013" width="255" customWidth="1"/>
    <col min="11265" max="11265" width="21.85546875" customWidth="1"/>
    <col min="11266" max="11266" width="41.140625" customWidth="1"/>
    <col min="11267" max="11267" width="8.140625" customWidth="1"/>
    <col min="11268" max="11268" width="54.85546875" customWidth="1"/>
    <col min="11269" max="11269" width="255" customWidth="1"/>
    <col min="11521" max="11521" width="21.85546875" customWidth="1"/>
    <col min="11522" max="11522" width="41.140625" customWidth="1"/>
    <col min="11523" max="11523" width="8.140625" customWidth="1"/>
    <col min="11524" max="11524" width="54.85546875" customWidth="1"/>
    <col min="11525" max="11525" width="255" customWidth="1"/>
    <col min="11777" max="11777" width="21.85546875" customWidth="1"/>
    <col min="11778" max="11778" width="41.140625" customWidth="1"/>
    <col min="11779" max="11779" width="8.140625" customWidth="1"/>
    <col min="11780" max="11780" width="54.85546875" customWidth="1"/>
    <col min="11781" max="11781" width="255" customWidth="1"/>
    <col min="12033" max="12033" width="21.85546875" customWidth="1"/>
    <col min="12034" max="12034" width="41.140625" customWidth="1"/>
    <col min="12035" max="12035" width="8.140625" customWidth="1"/>
    <col min="12036" max="12036" width="54.85546875" customWidth="1"/>
    <col min="12037" max="12037" width="255" customWidth="1"/>
    <col min="12289" max="12289" width="21.85546875" customWidth="1"/>
    <col min="12290" max="12290" width="41.140625" customWidth="1"/>
    <col min="12291" max="12291" width="8.140625" customWidth="1"/>
    <col min="12292" max="12292" width="54.85546875" customWidth="1"/>
    <col min="12293" max="12293" width="255" customWidth="1"/>
    <col min="12545" max="12545" width="21.85546875" customWidth="1"/>
    <col min="12546" max="12546" width="41.140625" customWidth="1"/>
    <col min="12547" max="12547" width="8.140625" customWidth="1"/>
    <col min="12548" max="12548" width="54.85546875" customWidth="1"/>
    <col min="12549" max="12549" width="255" customWidth="1"/>
    <col min="12801" max="12801" width="21.85546875" customWidth="1"/>
    <col min="12802" max="12802" width="41.140625" customWidth="1"/>
    <col min="12803" max="12803" width="8.140625" customWidth="1"/>
    <col min="12804" max="12804" width="54.85546875" customWidth="1"/>
    <col min="12805" max="12805" width="255" customWidth="1"/>
    <col min="13057" max="13057" width="21.85546875" customWidth="1"/>
    <col min="13058" max="13058" width="41.140625" customWidth="1"/>
    <col min="13059" max="13059" width="8.140625" customWidth="1"/>
    <col min="13060" max="13060" width="54.85546875" customWidth="1"/>
    <col min="13061" max="13061" width="255" customWidth="1"/>
    <col min="13313" max="13313" width="21.85546875" customWidth="1"/>
    <col min="13314" max="13314" width="41.140625" customWidth="1"/>
    <col min="13315" max="13315" width="8.140625" customWidth="1"/>
    <col min="13316" max="13316" width="54.85546875" customWidth="1"/>
    <col min="13317" max="13317" width="255" customWidth="1"/>
    <col min="13569" max="13569" width="21.85546875" customWidth="1"/>
    <col min="13570" max="13570" width="41.140625" customWidth="1"/>
    <col min="13571" max="13571" width="8.140625" customWidth="1"/>
    <col min="13572" max="13572" width="54.85546875" customWidth="1"/>
    <col min="13573" max="13573" width="255" customWidth="1"/>
    <col min="13825" max="13825" width="21.85546875" customWidth="1"/>
    <col min="13826" max="13826" width="41.140625" customWidth="1"/>
    <col min="13827" max="13827" width="8.140625" customWidth="1"/>
    <col min="13828" max="13828" width="54.85546875" customWidth="1"/>
    <col min="13829" max="13829" width="255" customWidth="1"/>
    <col min="14081" max="14081" width="21.85546875" customWidth="1"/>
    <col min="14082" max="14082" width="41.140625" customWidth="1"/>
    <col min="14083" max="14083" width="8.140625" customWidth="1"/>
    <col min="14084" max="14084" width="54.85546875" customWidth="1"/>
    <col min="14085" max="14085" width="255" customWidth="1"/>
    <col min="14337" max="14337" width="21.85546875" customWidth="1"/>
    <col min="14338" max="14338" width="41.140625" customWidth="1"/>
    <col min="14339" max="14339" width="8.140625" customWidth="1"/>
    <col min="14340" max="14340" width="54.85546875" customWidth="1"/>
    <col min="14341" max="14341" width="255" customWidth="1"/>
    <col min="14593" max="14593" width="21.85546875" customWidth="1"/>
    <col min="14594" max="14594" width="41.140625" customWidth="1"/>
    <col min="14595" max="14595" width="8.140625" customWidth="1"/>
    <col min="14596" max="14596" width="54.85546875" customWidth="1"/>
    <col min="14597" max="14597" width="255" customWidth="1"/>
    <col min="14849" max="14849" width="21.85546875" customWidth="1"/>
    <col min="14850" max="14850" width="41.140625" customWidth="1"/>
    <col min="14851" max="14851" width="8.140625" customWidth="1"/>
    <col min="14852" max="14852" width="54.85546875" customWidth="1"/>
    <col min="14853" max="14853" width="255" customWidth="1"/>
    <col min="15105" max="15105" width="21.85546875" customWidth="1"/>
    <col min="15106" max="15106" width="41.140625" customWidth="1"/>
    <col min="15107" max="15107" width="8.140625" customWidth="1"/>
    <col min="15108" max="15108" width="54.85546875" customWidth="1"/>
    <col min="15109" max="15109" width="255" customWidth="1"/>
    <col min="15361" max="15361" width="21.85546875" customWidth="1"/>
    <col min="15362" max="15362" width="41.140625" customWidth="1"/>
    <col min="15363" max="15363" width="8.140625" customWidth="1"/>
    <col min="15364" max="15364" width="54.85546875" customWidth="1"/>
    <col min="15365" max="15365" width="255" customWidth="1"/>
    <col min="15617" max="15617" width="21.85546875" customWidth="1"/>
    <col min="15618" max="15618" width="41.140625" customWidth="1"/>
    <col min="15619" max="15619" width="8.140625" customWidth="1"/>
    <col min="15620" max="15620" width="54.85546875" customWidth="1"/>
    <col min="15621" max="15621" width="255" customWidth="1"/>
    <col min="15873" max="15873" width="21.85546875" customWidth="1"/>
    <col min="15874" max="15874" width="41.140625" customWidth="1"/>
    <col min="15875" max="15875" width="8.140625" customWidth="1"/>
    <col min="15876" max="15876" width="54.85546875" customWidth="1"/>
    <col min="15877" max="15877" width="255" customWidth="1"/>
    <col min="16129" max="16129" width="21.85546875" customWidth="1"/>
    <col min="16130" max="16130" width="41.140625" customWidth="1"/>
    <col min="16131" max="16131" width="8.140625" customWidth="1"/>
    <col min="16132" max="16132" width="54.85546875" customWidth="1"/>
    <col min="16133" max="16133" width="255" customWidth="1"/>
  </cols>
  <sheetData>
    <row r="1" spans="1:4" x14ac:dyDescent="0.2">
      <c r="A1" s="35" t="s">
        <v>59</v>
      </c>
      <c r="B1" s="35" t="s">
        <v>52</v>
      </c>
      <c r="C1" s="35" t="s">
        <v>60</v>
      </c>
      <c r="D1" s="35" t="s">
        <v>61</v>
      </c>
    </row>
    <row r="2" spans="1:4" ht="120" x14ac:dyDescent="0.2">
      <c r="A2" s="22" t="s">
        <v>64</v>
      </c>
      <c r="B2" s="22" t="s">
        <v>65</v>
      </c>
      <c r="C2" s="21" t="str">
        <f>RIGHT(LEFT(B2,17),8)</f>
        <v>22-23456</v>
      </c>
      <c r="D2" s="22" t="s">
        <v>66</v>
      </c>
    </row>
    <row r="3" spans="1:4" x14ac:dyDescent="0.2">
      <c r="A3" s="22"/>
      <c r="B3" s="22"/>
      <c r="C3" s="21"/>
      <c r="D3" s="22"/>
    </row>
    <row r="4" spans="1:4" x14ac:dyDescent="0.2">
      <c r="A4" s="22"/>
      <c r="B4" s="22"/>
      <c r="C4" s="21"/>
      <c r="D4" s="22"/>
    </row>
    <row r="5" spans="1:4" x14ac:dyDescent="0.2">
      <c r="A5" s="22"/>
      <c r="B5" s="22"/>
      <c r="C5" s="21"/>
      <c r="D5" s="22"/>
    </row>
    <row r="6" spans="1:4" x14ac:dyDescent="0.2">
      <c r="A6" s="22"/>
      <c r="B6" s="22"/>
      <c r="C6" s="21"/>
      <c r="D6" s="22"/>
    </row>
    <row r="7" spans="1:4" x14ac:dyDescent="0.2">
      <c r="A7" s="22"/>
      <c r="B7" s="22"/>
      <c r="C7" s="21"/>
      <c r="D7" s="22"/>
    </row>
    <row r="8" spans="1:4" x14ac:dyDescent="0.2">
      <c r="A8" s="22"/>
      <c r="B8" s="22"/>
      <c r="C8" s="21"/>
      <c r="D8" s="22"/>
    </row>
    <row r="9" spans="1:4" x14ac:dyDescent="0.2">
      <c r="A9" s="22"/>
      <c r="B9" s="22"/>
      <c r="C9" s="21"/>
      <c r="D9" s="22"/>
    </row>
    <row r="10" spans="1:4" x14ac:dyDescent="0.2">
      <c r="A10" s="22"/>
      <c r="B10" s="22"/>
      <c r="C10" s="21"/>
      <c r="D10" s="22"/>
    </row>
    <row r="11" spans="1:4" x14ac:dyDescent="0.2">
      <c r="A11" s="22"/>
      <c r="B11" s="22"/>
      <c r="C11" s="21"/>
      <c r="D11" s="22"/>
    </row>
    <row r="12" spans="1:4" x14ac:dyDescent="0.2">
      <c r="A12" s="22"/>
      <c r="B12" s="22"/>
      <c r="C12" s="21"/>
      <c r="D12" s="22"/>
    </row>
    <row r="13" spans="1:4" x14ac:dyDescent="0.2">
      <c r="A13" s="22"/>
      <c r="B13" s="22"/>
      <c r="C13" s="21"/>
      <c r="D13" s="22"/>
    </row>
    <row r="14" spans="1:4" x14ac:dyDescent="0.2">
      <c r="A14" s="22"/>
      <c r="B14" s="22"/>
      <c r="C14" s="21"/>
      <c r="D14" s="22"/>
    </row>
    <row r="15" spans="1:4" x14ac:dyDescent="0.2">
      <c r="A15" s="22"/>
      <c r="B15" s="22"/>
      <c r="C15" s="21"/>
      <c r="D15" s="22"/>
    </row>
    <row r="16" spans="1:4" x14ac:dyDescent="0.2">
      <c r="A16" s="22"/>
      <c r="B16" s="22"/>
      <c r="C16" s="21"/>
      <c r="D16" s="22"/>
    </row>
    <row r="17" spans="1:4" x14ac:dyDescent="0.2">
      <c r="A17" s="22"/>
      <c r="B17" s="22"/>
      <c r="C17" s="21"/>
      <c r="D17" s="22"/>
    </row>
    <row r="18" spans="1:4" x14ac:dyDescent="0.2">
      <c r="A18" s="22"/>
      <c r="B18" s="22"/>
      <c r="C18" s="21"/>
      <c r="D18" s="22"/>
    </row>
    <row r="19" spans="1:4" x14ac:dyDescent="0.2">
      <c r="A19" s="22"/>
      <c r="B19" s="22"/>
      <c r="C19" s="21"/>
      <c r="D19" s="22"/>
    </row>
    <row r="20" spans="1:4" x14ac:dyDescent="0.2">
      <c r="A20" s="22"/>
      <c r="B20" s="22"/>
      <c r="C20" s="21"/>
      <c r="D20" s="22"/>
    </row>
    <row r="21" spans="1:4" x14ac:dyDescent="0.2">
      <c r="A21" s="22"/>
      <c r="B21" s="22"/>
      <c r="C21" s="21"/>
      <c r="D21" s="22"/>
    </row>
    <row r="22" spans="1:4" x14ac:dyDescent="0.2">
      <c r="A22" s="22"/>
      <c r="B22" s="22"/>
      <c r="C22" s="21"/>
      <c r="D22" s="22"/>
    </row>
    <row r="23" spans="1:4" x14ac:dyDescent="0.2">
      <c r="A23" s="22"/>
      <c r="B23" s="22"/>
      <c r="C23" s="21"/>
      <c r="D23" s="22"/>
    </row>
    <row r="24" spans="1:4" x14ac:dyDescent="0.2">
      <c r="A24" s="22"/>
      <c r="B24" s="22"/>
      <c r="C24" s="21"/>
      <c r="D24" s="22"/>
    </row>
    <row r="25" spans="1:4" x14ac:dyDescent="0.2">
      <c r="A25" s="22"/>
      <c r="B25" s="22"/>
      <c r="C25" s="21"/>
      <c r="D25" s="22"/>
    </row>
    <row r="26" spans="1:4" x14ac:dyDescent="0.2">
      <c r="A26" s="22"/>
      <c r="B26" s="22"/>
      <c r="C26" s="21"/>
      <c r="D26" s="22"/>
    </row>
    <row r="27" spans="1:4" x14ac:dyDescent="0.2">
      <c r="A27" s="22"/>
      <c r="B27" s="22"/>
      <c r="C27" s="21"/>
      <c r="D27" s="22"/>
    </row>
    <row r="28" spans="1:4" x14ac:dyDescent="0.2">
      <c r="A28" s="22"/>
      <c r="B28" s="22"/>
      <c r="C28" s="21"/>
      <c r="D28" s="22"/>
    </row>
    <row r="29" spans="1:4" x14ac:dyDescent="0.2">
      <c r="A29" s="22"/>
      <c r="B29" s="22"/>
      <c r="C29" s="21"/>
      <c r="D29" s="22"/>
    </row>
    <row r="30" spans="1:4" x14ac:dyDescent="0.2">
      <c r="A30" s="22"/>
      <c r="B30" s="22"/>
      <c r="C30" s="21"/>
      <c r="D30" s="22"/>
    </row>
    <row r="31" spans="1:4" x14ac:dyDescent="0.2">
      <c r="A31" s="22"/>
      <c r="B31" s="22"/>
      <c r="C31" s="21"/>
      <c r="D31" s="22"/>
    </row>
    <row r="32" spans="1:4" x14ac:dyDescent="0.2">
      <c r="A32" s="22"/>
      <c r="B32" s="22"/>
      <c r="C32" s="21"/>
      <c r="D32" s="22"/>
    </row>
    <row r="33" spans="1:4" x14ac:dyDescent="0.2">
      <c r="A33" s="22"/>
      <c r="B33" s="22"/>
      <c r="C33" s="21"/>
      <c r="D33" s="22"/>
    </row>
    <row r="34" spans="1:4" x14ac:dyDescent="0.2">
      <c r="A34" s="22"/>
      <c r="B34" s="22"/>
      <c r="C34" s="21"/>
      <c r="D34" s="22"/>
    </row>
    <row r="35" spans="1:4" x14ac:dyDescent="0.2">
      <c r="A35" s="22"/>
      <c r="B35" s="22"/>
      <c r="C35" s="21"/>
      <c r="D35" s="22"/>
    </row>
    <row r="36" spans="1:4" x14ac:dyDescent="0.2">
      <c r="A36" s="22"/>
      <c r="B36" s="22"/>
      <c r="C36" s="21"/>
      <c r="D36" s="22"/>
    </row>
    <row r="37" spans="1:4" x14ac:dyDescent="0.2">
      <c r="A37" s="22"/>
      <c r="B37" s="22"/>
      <c r="C37" s="21"/>
      <c r="D37" s="22"/>
    </row>
    <row r="38" spans="1:4" x14ac:dyDescent="0.2">
      <c r="A38" s="22"/>
      <c r="B38" s="22"/>
      <c r="C38" s="21"/>
      <c r="D38" s="22"/>
    </row>
    <row r="39" spans="1:4" x14ac:dyDescent="0.2">
      <c r="A39" s="22"/>
      <c r="B39" s="22"/>
      <c r="C39" s="21"/>
      <c r="D39" s="22"/>
    </row>
    <row r="40" spans="1:4" x14ac:dyDescent="0.2">
      <c r="A40" s="22"/>
      <c r="B40" s="22"/>
      <c r="C40" s="21"/>
      <c r="D40" s="22"/>
    </row>
    <row r="41" spans="1:4" x14ac:dyDescent="0.2">
      <c r="A41" s="22"/>
      <c r="B41" s="22"/>
      <c r="C41" s="21"/>
      <c r="D41" s="22"/>
    </row>
    <row r="42" spans="1:4" x14ac:dyDescent="0.2">
      <c r="A42" s="22"/>
      <c r="B42" s="22"/>
      <c r="C42" s="21"/>
      <c r="D42" s="22"/>
    </row>
    <row r="43" spans="1:4" x14ac:dyDescent="0.2">
      <c r="A43" s="22"/>
      <c r="B43" s="22"/>
      <c r="C43" s="21"/>
      <c r="D43" s="22"/>
    </row>
    <row r="44" spans="1:4" x14ac:dyDescent="0.2">
      <c r="A44" s="22"/>
      <c r="B44" s="22"/>
      <c r="C44" s="21"/>
      <c r="D44" s="22"/>
    </row>
    <row r="45" spans="1:4" x14ac:dyDescent="0.2">
      <c r="A45" s="22"/>
      <c r="B45" s="22"/>
      <c r="C45" s="21"/>
      <c r="D45" s="22"/>
    </row>
    <row r="46" spans="1:4" x14ac:dyDescent="0.2">
      <c r="A46" s="22"/>
      <c r="B46" s="22"/>
      <c r="C46" s="21"/>
      <c r="D46" s="22"/>
    </row>
    <row r="47" spans="1:4" x14ac:dyDescent="0.2">
      <c r="A47" s="22"/>
      <c r="B47" s="22"/>
      <c r="C47" s="21"/>
      <c r="D47" s="22"/>
    </row>
    <row r="48" spans="1:4" x14ac:dyDescent="0.2">
      <c r="A48" s="22"/>
      <c r="B48" s="22"/>
      <c r="C48" s="21"/>
      <c r="D48" s="22"/>
    </row>
    <row r="49" spans="1:4" x14ac:dyDescent="0.2">
      <c r="A49" s="22"/>
      <c r="B49" s="22"/>
      <c r="C49" s="21"/>
      <c r="D49" s="22"/>
    </row>
    <row r="50" spans="1:4" x14ac:dyDescent="0.2">
      <c r="A50" s="22"/>
      <c r="B50" s="22"/>
      <c r="C50" s="21"/>
      <c r="D50" s="22"/>
    </row>
    <row r="51" spans="1:4" x14ac:dyDescent="0.2">
      <c r="A51" s="22"/>
      <c r="B51" s="22"/>
      <c r="C51" s="21"/>
      <c r="D51" s="22"/>
    </row>
    <row r="52" spans="1:4" x14ac:dyDescent="0.2">
      <c r="A52" s="22"/>
      <c r="B52" s="22"/>
      <c r="C52" s="21"/>
      <c r="D52" s="22"/>
    </row>
    <row r="53" spans="1:4" x14ac:dyDescent="0.2">
      <c r="A53" s="22"/>
      <c r="B53" s="22"/>
      <c r="C53" s="21"/>
      <c r="D53" s="22"/>
    </row>
    <row r="54" spans="1:4" x14ac:dyDescent="0.2">
      <c r="A54" s="22"/>
      <c r="B54" s="22"/>
      <c r="C54" s="21"/>
      <c r="D54" s="22"/>
    </row>
    <row r="55" spans="1:4" x14ac:dyDescent="0.2">
      <c r="A55" s="22"/>
      <c r="B55" s="22"/>
      <c r="C55" s="21"/>
      <c r="D55" s="22"/>
    </row>
    <row r="56" spans="1:4" x14ac:dyDescent="0.2">
      <c r="A56" s="22"/>
      <c r="B56" s="22"/>
      <c r="C56" s="21"/>
      <c r="D56" s="22"/>
    </row>
    <row r="57" spans="1:4" x14ac:dyDescent="0.2">
      <c r="A57" s="22"/>
      <c r="B57" s="22"/>
      <c r="C57" s="21"/>
      <c r="D57" s="22"/>
    </row>
    <row r="58" spans="1:4" x14ac:dyDescent="0.2">
      <c r="A58" s="22"/>
      <c r="B58" s="22"/>
      <c r="C58" s="21"/>
      <c r="D58" s="22"/>
    </row>
    <row r="59" spans="1:4" x14ac:dyDescent="0.2">
      <c r="A59" s="22"/>
      <c r="B59" s="22"/>
      <c r="C59" s="21"/>
      <c r="D59" s="22"/>
    </row>
    <row r="60" spans="1:4" x14ac:dyDescent="0.2">
      <c r="A60" s="22"/>
      <c r="B60" s="22"/>
      <c r="C60" s="21"/>
      <c r="D60" s="22"/>
    </row>
    <row r="61" spans="1:4" x14ac:dyDescent="0.2">
      <c r="A61" s="22"/>
      <c r="B61" s="22"/>
      <c r="C61" s="21"/>
      <c r="D61" s="22"/>
    </row>
    <row r="62" spans="1:4" x14ac:dyDescent="0.2">
      <c r="A62" s="22"/>
      <c r="B62" s="22"/>
      <c r="C62" s="21"/>
      <c r="D62" s="22"/>
    </row>
    <row r="63" spans="1:4" ht="18" customHeight="1"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8E66A7EA85FE94BBB7AADC357EE2548" ma:contentTypeVersion="2" ma:contentTypeDescription="Create a new document." ma:contentTypeScope="" ma:versionID="8487822dc2c6892f7d4d1b06de3343ab">
  <xsd:schema xmlns:xsd="http://www.w3.org/2001/XMLSchema" xmlns:xs="http://www.w3.org/2001/XMLSchema" xmlns:p="http://schemas.microsoft.com/office/2006/metadata/properties" xmlns:ns2="3a213b5d-eaca-4f16-9a34-a42b9a211b9d" targetNamespace="http://schemas.microsoft.com/office/2006/metadata/properties" ma:root="true" ma:fieldsID="0e563afe2716f00bb51f0d1fe5fdf2ca" ns2:_="">
    <xsd:import namespace="3a213b5d-eaca-4f16-9a34-a42b9a211b9d"/>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213b5d-eaca-4f16-9a34-a42b9a211b9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495E2E-F85C-46F6-BF2D-2BD1D497B95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1ACE733-3E4F-420D-8214-6F5E4FD45CD5}"/>
</file>

<file path=customXml/itemProps3.xml><?xml version="1.0" encoding="utf-8"?>
<ds:datastoreItem xmlns:ds="http://schemas.openxmlformats.org/officeDocument/2006/customXml" ds:itemID="{A1750AEF-D066-492D-9FE7-D910D58C4A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Scope and Objectives</vt:lpstr>
      <vt:lpstr>Milestone Definition and Budget</vt:lpstr>
      <vt:lpstr>WP Scope</vt:lpstr>
      <vt:lpstr>'Scope and Objectives'!Print_Titles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2015-07-22T20:49:14Z</dcterms:created>
  <dcterms:modified xsi:type="dcterms:W3CDTF">2023-10-04T19:24:03Z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0x01010088E66A7EA85FE94BBB7AADC357EE2548</vt:lpwstr>
  </property>
</Properties>
</file>